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vivianaperez/Desktop/2022_LVPI/2. TRABAJO/8. UP HOLDING/CONTRATACIONES/02. DICIEMBRE /ACTA TERMINACIÓN ORIANA/"/>
    </mc:Choice>
  </mc:AlternateContent>
  <xr:revisionPtr revIDLastSave="0" documentId="13_ncr:1_{19484788-8296-044F-A5FB-3A731E1176B3}" xr6:coauthVersionLast="36" xr6:coauthVersionMax="47" xr10:uidLastSave="{00000000-0000-0000-0000-000000000000}"/>
  <bookViews>
    <workbookView xWindow="0" yWindow="460" windowWidth="25600" windowHeight="14580" xr2:uid="{00000000-000D-0000-FFFF-FFFF00000000}"/>
  </bookViews>
  <sheets>
    <sheet name="SOLICITUD DE CONTRATO " sheetId="1" r:id="rId1"/>
    <sheet name="Hoja1" sheetId="2" r:id="rId2"/>
  </sheets>
  <definedNames>
    <definedName name="_xlnm.Print_Area" localSheetId="0">'SOLICITUD DE CONTRATO '!$A$1:$O$16</definedName>
  </definedNames>
  <calcPr calcId="181029"/>
  <extLs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2" i="1" l="1"/>
  <c r="B13" i="2" l="1"/>
  <c r="B12" i="2"/>
  <c r="B11" i="2"/>
  <c r="A1" i="2" l="1"/>
  <c r="B1" i="2" s="1"/>
  <c r="B2" i="2" s="1"/>
  <c r="A4" i="2" l="1"/>
  <c r="B4" i="2" s="1"/>
</calcChain>
</file>

<file path=xl/sharedStrings.xml><?xml version="1.0" encoding="utf-8"?>
<sst xmlns="http://schemas.openxmlformats.org/spreadsheetml/2006/main" count="57" uniqueCount="56">
  <si>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</si>
  <si>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</si>
  <si>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</si>
  <si>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</si>
  <si>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</si>
  <si>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</si>
  <si>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</si>
  <si>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</si>
  <si>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</si>
  <si>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</si>
  <si>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</si>
  <si>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</si>
  <si>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</si>
  <si>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</si>
  <si>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</si>
  <si>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</si>
  <si>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</si>
  <si>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</si>
  <si>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</si>
  <si>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</si>
  <si>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</si>
  <si>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</si>
  <si>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</si>
  <si>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</si>
  <si>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</si>
  <si>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</si>
  <si>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</si>
  <si>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</si>
  <si>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</si>
  <si>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</si>
  <si>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</si>
  <si>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</si>
  <si>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</si>
  <si>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</si>
  <si>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</si>
  <si>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</si>
  <si>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</si>
  <si>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</si>
  <si>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</si>
  <si>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</si>
  <si>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</si>
  <si>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NO </t>
  </si>
  <si>
    <t>SI  X</t>
  </si>
  <si>
    <t>LEYLA MARULANDA</t>
  </si>
  <si>
    <t>GERENTE DEL PROYECTO</t>
  </si>
  <si>
    <t>Contratar los servicios profesionales de un Administrador de empresas, Master en Alta Dirección como Coordinador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</si>
  <si>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ORIANA CLAVIJO SILVA</t>
  </si>
  <si>
    <t>C.C. 35.264.437</t>
  </si>
  <si>
    <t xml:space="preserve">1.      Acompañar el proceso de formulación de proyectos de innovación.
2.     Realizar seguimiento técnico a proyectos de innovación que estén en ejecución.
3.     Apoyar la evaluación de proyectos de innovación.
4.    Realizar el correcto archivo documental físico y digital en la plataforma DRIVE del proyecto.
5.     Atender y solucionar las inquietudes de los beneficiarios del programa de innovación empresarial, que sean requeridas para la aplicación de las herramientas y metodologías enseñadas.
6.   Apoyar en la estructuración de informes de avance a la ejecución del proyecto.
7.   Apoyar a los operadores en el desarrollo de las actividades dentro del proyecto.
8.   Encontrarse al día en el pago de los aportes parafiscales durante la ejecución del contrato.
9.   Presentar informes de ejecución de actividades para el pago.
10.   Ejecutar las actividades del contrato bajo las orientaciones técnicas de UP HOLDING SAS.
11.   Las demás actividades que le sean solicitadas de acuerdo con el objeto contractual.
</t>
  </si>
  <si>
    <t>1. Perfiles de proyectos de innovación: Cantidad 48.
2. Seguimiento técnico a proyectos de innovación en ejecución: Cantidad 8
3. Evaluación de proyectos de innovación: Cantidad 12</t>
  </si>
  <si>
    <t xml:space="preserve">MARÍA ALEJANDRA VELÁSQUEZ LÓPEZ CC 40.330.674 </t>
  </si>
  <si>
    <t>24 dias</t>
  </si>
  <si>
    <t>6 meses</t>
  </si>
  <si>
    <t>MES Y DÍAS</t>
  </si>
  <si>
    <t>8 MESES Y 24 DÍAS</t>
  </si>
  <si>
    <t>Nueve (9) pagos, un (1) primer pago por un valor de DOS MILLONES NOVECIENTOS SIETE MIL DOSCIENTOS OCHENTA Y TRES PESOS (2.907.283) y ocho (08) pagos en mensualidades vencidas cada uno por un valor de TRES MILLONES SEISCIENTOS TREINTA Y CUATRO MIL CIENTO CUATRO PESOS CON CUANTRO CENTAVOS ($3,634,104.00),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</si>
</sst>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164" formatCode="_-&quot;$&quot;\ * #,##0.00_-;\-&quot;$&quot;\ * #,##0.00_-;_-&quot;$&quot;\ * &quot;-&quot;??_-;_-@_-"/>
    <numFmt numFmtId="165" formatCode="d/m/yyyy"/>
    <numFmt numFmtId="166" formatCode="_-&quot;$&quot;\ * #,##0.00_-;\-&quot;$&quot;\ * #,##0.00_-;_-&quot;$&quot;\ * &quot;-&quot;??_-;_-@"/>
    <numFmt numFmtId="167" formatCode="_-&quot;$&quot;* #,##0.00_-;\-&quot;$&quot;* #,##0.00_-;_-&quot;$&quot;* &quot;-&quot;_-;_-@_-"/>
  </numFmts>
  <fonts count="5">
    <font>
      <sz val="11"/>
      <color theme="1"/>
      <name val="Calibri"/>
      <scheme val="minor"/>
    </font>
    <font>
      <sz val="11"/>
      <color theme="1"/>
      <name val="Calibri"/>
      <family val="2"/>
      <scheme val="minor"/>
    </font>
    <font>
      <b/>
      <sz val="11"/>
      <name val="Calibri (Cuerpo)_x0000_"/>
    </font>
    <font>
      <sz val="11"/>
      <name val="Calibri (Cuerpo)_x0000_"/>
    </font>
    <font>
      <sz val="11"/>
      <color theme="1"/>
      <name val="Calibri"/>
      <family val="2"/>
      <scheme val="minor"/>
    </font>
  </fonts>
  <fills count="3">
    <fill>
      <patternFill patternType="none"/>
    </fill>
    <fill>
      <patternFill patternType="gray125"/>
    </fill>
    <fill>
      <patternFill patternType="solid">
        <fgColor theme="0"/>
        <bgColor theme="0"/>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3">
    <xf numFmtId="0" fontId="0" fillId="0" borderId="0"/>
    <xf numFmtId="41" fontId="1" fillId="0" borderId="0" applyFont="0" applyFill="0" applyBorder="0" applyAlignment="0" applyProtection="0"/>
    <xf numFmtId="42" fontId="4" fillId="0" borderId="0" applyFont="0" applyFill="0" applyBorder="0" applyAlignment="0" applyProtection="0"/>
  </cellStyleXfs>
  <cellXfs count="65">
    <xf numFmtId="0" fontId="0" fillId="0" borderId="0" xfId="0" applyFont="1" applyAlignment="1"/>
    <xf numFmtId="0" fontId="3" fillId="2" borderId="6" xfId="0" applyFont="1" applyFill="1" applyBorder="1"/>
    <xf numFmtId="0" fontId="3" fillId="0" borderId="0" xfId="0" applyFont="1" applyAlignment="1"/>
    <xf numFmtId="0" fontId="3" fillId="2" borderId="21"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0" borderId="0" xfId="0" applyFont="1" applyAlignment="1">
      <alignment horizontal="center" vertical="center"/>
    </xf>
    <xf numFmtId="0" fontId="3" fillId="2" borderId="6" xfId="0" applyFont="1" applyFill="1" applyBorder="1" applyAlignment="1">
      <alignment wrapText="1"/>
    </xf>
    <xf numFmtId="164" fontId="3" fillId="2" borderId="6" xfId="0" applyNumberFormat="1" applyFont="1" applyFill="1" applyBorder="1"/>
    <xf numFmtId="0" fontId="3" fillId="0" borderId="0" xfId="0" applyFont="1" applyAlignment="1">
      <alignment wrapText="1"/>
    </xf>
    <xf numFmtId="0" fontId="3" fillId="0" borderId="0" xfId="0" applyFont="1"/>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wrapText="1"/>
    </xf>
    <xf numFmtId="165" fontId="2" fillId="2" borderId="31"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2" borderId="31" xfId="0" applyFont="1" applyFill="1" applyBorder="1" applyAlignment="1">
      <alignment horizontal="center"/>
    </xf>
    <xf numFmtId="0" fontId="3" fillId="2" borderId="28" xfId="0" applyFont="1" applyFill="1" applyBorder="1" applyAlignment="1">
      <alignment horizontal="center" vertical="center"/>
    </xf>
    <xf numFmtId="0" fontId="3" fillId="2" borderId="28" xfId="0" applyFont="1" applyFill="1" applyBorder="1" applyAlignment="1">
      <alignment horizontal="center" vertical="center" wrapText="1"/>
    </xf>
    <xf numFmtId="0" fontId="2" fillId="2" borderId="32" xfId="0" applyFont="1" applyFill="1" applyBorder="1" applyAlignment="1">
      <alignment horizontal="center" vertical="center" wrapText="1"/>
    </xf>
    <xf numFmtId="41" fontId="3" fillId="2" borderId="31" xfId="1" applyFont="1" applyFill="1" applyBorder="1" applyAlignment="1">
      <alignment horizontal="center"/>
    </xf>
    <xf numFmtId="0" fontId="3" fillId="2" borderId="33" xfId="0" applyFont="1" applyFill="1" applyBorder="1" applyAlignment="1">
      <alignment horizontal="center"/>
    </xf>
    <xf numFmtId="165" fontId="3" fillId="2" borderId="28" xfId="0" applyNumberFormat="1" applyFont="1" applyFill="1" applyBorder="1" applyAlignment="1">
      <alignment horizontal="center" vertical="center"/>
    </xf>
    <xf numFmtId="166" fontId="3" fillId="2" borderId="28" xfId="0" applyNumberFormat="1" applyFont="1" applyFill="1" applyBorder="1" applyAlignment="1">
      <alignment horizontal="center" vertical="center"/>
    </xf>
    <xf numFmtId="42" fontId="0" fillId="0" borderId="0" xfId="2" applyFont="1" applyAlignment="1"/>
    <xf numFmtId="167" fontId="0" fillId="0" borderId="0" xfId="2" applyNumberFormat="1" applyFont="1" applyAlignment="1"/>
    <xf numFmtId="44" fontId="0" fillId="0" borderId="0" xfId="0" applyNumberFormat="1" applyFont="1" applyAlignment="1"/>
    <xf numFmtId="0" fontId="3" fillId="2" borderId="34" xfId="0" applyFont="1" applyFill="1" applyBorder="1" applyAlignment="1">
      <alignment horizontal="left" vertical="top" wrapText="1"/>
    </xf>
    <xf numFmtId="0" fontId="1" fillId="0" borderId="0" xfId="0" applyFont="1" applyAlignment="1"/>
    <xf numFmtId="167" fontId="0" fillId="0" borderId="0" xfId="0" applyNumberFormat="1" applyFont="1" applyAlignment="1"/>
    <xf numFmtId="0" fontId="3" fillId="2" borderId="9" xfId="0" applyFont="1" applyFill="1" applyBorder="1" applyAlignment="1">
      <alignment horizontal="center" vertical="center"/>
    </xf>
    <xf numFmtId="0" fontId="3" fillId="0" borderId="20" xfId="0" applyFont="1" applyBorder="1"/>
    <xf numFmtId="0" fontId="3" fillId="0" borderId="10" xfId="0" applyFont="1" applyBorder="1"/>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7" xfId="0" applyFont="1" applyBorder="1"/>
    <xf numFmtId="0" fontId="3"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4" xfId="0" applyFont="1" applyFill="1" applyBorder="1" applyAlignment="1">
      <alignment horizontal="center"/>
    </xf>
    <xf numFmtId="0" fontId="3" fillId="0" borderId="5"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0" fontId="3" fillId="0" borderId="19" xfId="0" applyFont="1" applyBorder="1"/>
    <xf numFmtId="165" fontId="2" fillId="2" borderId="9" xfId="0" applyNumberFormat="1" applyFont="1" applyFill="1" applyBorder="1" applyAlignment="1">
      <alignment horizontal="center"/>
    </xf>
    <xf numFmtId="0" fontId="2" fillId="2" borderId="1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0" borderId="24" xfId="0" applyFont="1" applyBorder="1"/>
    <xf numFmtId="0" fontId="3" fillId="0" borderId="25" xfId="0" applyFont="1" applyBorder="1"/>
    <xf numFmtId="0" fontId="2"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cellXfs>
  <cellStyles count="3">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2"/>
  <sheetViews>
    <sheetView tabSelected="1" view="pageBreakPreview" topLeftCell="A11" zoomScale="93" zoomScaleNormal="75" workbookViewId="0">
      <selection activeCell="L12" sqref="L12"/>
    </sheetView>
  </sheetViews>
  <sheetFormatPr baseColWidth="10" defaultColWidth="14.5" defaultRowHeight="15" customHeight="1"/>
  <cols>
    <col min="1" max="1" width="16.33203125" style="2" customWidth="1"/>
    <col min="2" max="2" width="18.6640625" style="2" customWidth="1"/>
    <col min="3" max="3" width="20" style="2" customWidth="1"/>
    <col min="4" max="4" width="23.6640625" style="2" customWidth="1"/>
    <col min="5" max="5" width="18.83203125" style="9" customWidth="1"/>
    <col min="6" max="6" width="71" style="2" customWidth="1"/>
    <col min="7" max="7" width="47.83203125" style="2" customWidth="1"/>
    <col min="8" max="8" width="16" style="2" customWidth="1"/>
    <col min="9" max="9" width="20.5" style="2" customWidth="1"/>
    <col min="10" max="10" width="10.1640625" style="2" customWidth="1"/>
    <col min="11" max="11" width="16.83203125" style="2" customWidth="1"/>
    <col min="12" max="12" width="13.1640625" style="2" customWidth="1"/>
    <col min="13" max="13" width="18" style="2" customWidth="1"/>
    <col min="14" max="14" width="20.1640625" style="2" customWidth="1"/>
    <col min="15" max="15" width="51.1640625" style="2" customWidth="1"/>
    <col min="16" max="18" width="11.5" style="2" customWidth="1"/>
    <col min="19" max="19" width="10.6640625" style="2" hidden="1" customWidth="1"/>
    <col min="20" max="31" width="10.6640625" style="2" customWidth="1"/>
    <col min="32" max="16384" width="14.5" style="2"/>
  </cols>
  <sheetData>
    <row r="1" spans="1:31">
      <c r="A1" s="35" t="s">
        <v>0</v>
      </c>
      <c r="B1" s="36"/>
      <c r="C1" s="36"/>
      <c r="D1" s="36"/>
      <c r="E1" s="36"/>
      <c r="F1" s="36"/>
      <c r="G1" s="36"/>
      <c r="H1" s="36"/>
      <c r="I1" s="36"/>
      <c r="J1" s="36"/>
      <c r="K1" s="36"/>
      <c r="L1" s="36"/>
      <c r="M1" s="37"/>
      <c r="N1" s="44" t="s">
        <v>1</v>
      </c>
      <c r="O1" s="45"/>
      <c r="P1" s="1"/>
      <c r="Q1" s="1"/>
      <c r="R1" s="1"/>
      <c r="S1" s="1" t="s">
        <v>2</v>
      </c>
      <c r="T1" s="1"/>
      <c r="U1" s="1"/>
      <c r="V1" s="1"/>
      <c r="W1" s="1"/>
      <c r="X1" s="1"/>
      <c r="Y1" s="1"/>
      <c r="Z1" s="1"/>
      <c r="AA1" s="1"/>
      <c r="AB1" s="1"/>
      <c r="AC1" s="1"/>
      <c r="AD1" s="1"/>
      <c r="AE1" s="1"/>
    </row>
    <row r="2" spans="1:31">
      <c r="A2" s="38"/>
      <c r="B2" s="39"/>
      <c r="C2" s="39"/>
      <c r="D2" s="39"/>
      <c r="E2" s="39"/>
      <c r="F2" s="39"/>
      <c r="G2" s="39"/>
      <c r="H2" s="39"/>
      <c r="I2" s="39"/>
      <c r="J2" s="39"/>
      <c r="K2" s="39"/>
      <c r="L2" s="39"/>
      <c r="M2" s="40"/>
      <c r="N2" s="46" t="s">
        <v>3</v>
      </c>
      <c r="O2" s="31"/>
      <c r="P2" s="1"/>
      <c r="Q2" s="1"/>
      <c r="R2" s="1"/>
      <c r="S2" s="1" t="s">
        <v>4</v>
      </c>
      <c r="T2" s="1"/>
      <c r="U2" s="1"/>
      <c r="V2" s="1"/>
      <c r="W2" s="1"/>
      <c r="X2" s="1"/>
      <c r="Y2" s="1"/>
      <c r="Z2" s="1"/>
      <c r="AA2" s="1"/>
      <c r="AB2" s="1"/>
      <c r="AC2" s="1"/>
      <c r="AD2" s="1"/>
      <c r="AE2" s="1"/>
    </row>
    <row r="3" spans="1:31">
      <c r="A3" s="38"/>
      <c r="B3" s="39"/>
      <c r="C3" s="39"/>
      <c r="D3" s="39"/>
      <c r="E3" s="39"/>
      <c r="F3" s="39"/>
      <c r="G3" s="39"/>
      <c r="H3" s="39"/>
      <c r="I3" s="39"/>
      <c r="J3" s="39"/>
      <c r="K3" s="39"/>
      <c r="L3" s="39"/>
      <c r="M3" s="40"/>
      <c r="N3" s="47" t="s">
        <v>5</v>
      </c>
      <c r="O3" s="48"/>
      <c r="P3" s="1"/>
      <c r="Q3" s="1"/>
      <c r="R3" s="1"/>
      <c r="S3" s="1" t="s">
        <v>6</v>
      </c>
      <c r="T3" s="1"/>
      <c r="U3" s="1"/>
      <c r="V3" s="1"/>
      <c r="W3" s="1"/>
      <c r="X3" s="1"/>
      <c r="Y3" s="1"/>
      <c r="Z3" s="1"/>
      <c r="AA3" s="1"/>
      <c r="AB3" s="1"/>
      <c r="AC3" s="1"/>
      <c r="AD3" s="1"/>
      <c r="AE3" s="1"/>
    </row>
    <row r="4" spans="1:31">
      <c r="A4" s="41"/>
      <c r="B4" s="42"/>
      <c r="C4" s="42"/>
      <c r="D4" s="42"/>
      <c r="E4" s="42"/>
      <c r="F4" s="42"/>
      <c r="G4" s="42"/>
      <c r="H4" s="42"/>
      <c r="I4" s="42"/>
      <c r="J4" s="42"/>
      <c r="K4" s="42"/>
      <c r="L4" s="42"/>
      <c r="M4" s="43"/>
      <c r="N4" s="49"/>
      <c r="O4" s="50"/>
      <c r="P4" s="1"/>
      <c r="Q4" s="1"/>
      <c r="R4" s="1"/>
      <c r="S4" s="1" t="s">
        <v>7</v>
      </c>
      <c r="T4" s="1"/>
      <c r="U4" s="1"/>
      <c r="V4" s="1"/>
      <c r="W4" s="1"/>
      <c r="X4" s="1"/>
      <c r="Y4" s="1"/>
      <c r="Z4" s="1"/>
      <c r="AA4" s="1"/>
      <c r="AB4" s="1"/>
      <c r="AC4" s="1"/>
      <c r="AD4" s="1"/>
      <c r="AE4" s="1"/>
    </row>
    <row r="5" spans="1:31">
      <c r="A5" s="51" t="s">
        <v>8</v>
      </c>
      <c r="B5" s="52"/>
      <c r="C5" s="53">
        <v>44895</v>
      </c>
      <c r="D5" s="30"/>
      <c r="E5" s="30"/>
      <c r="F5" s="30"/>
      <c r="G5" s="30"/>
      <c r="H5" s="30"/>
      <c r="I5" s="30"/>
      <c r="J5" s="30"/>
      <c r="K5" s="30"/>
      <c r="L5" s="30"/>
      <c r="M5" s="30"/>
      <c r="N5" s="30"/>
      <c r="O5" s="31"/>
      <c r="P5" s="1"/>
      <c r="Q5" s="1"/>
      <c r="R5" s="1"/>
      <c r="S5" s="1" t="s">
        <v>9</v>
      </c>
      <c r="T5" s="1"/>
      <c r="U5" s="1"/>
      <c r="V5" s="1"/>
      <c r="W5" s="1"/>
      <c r="X5" s="1"/>
      <c r="Y5" s="1"/>
      <c r="Z5" s="1"/>
      <c r="AA5" s="1"/>
      <c r="AB5" s="1"/>
      <c r="AC5" s="1"/>
      <c r="AD5" s="1"/>
      <c r="AE5" s="1"/>
    </row>
    <row r="6" spans="1:31">
      <c r="A6" s="54" t="s">
        <v>10</v>
      </c>
      <c r="B6" s="30"/>
      <c r="C6" s="30"/>
      <c r="D6" s="52"/>
      <c r="E6" s="29" t="s">
        <v>37</v>
      </c>
      <c r="F6" s="30"/>
      <c r="G6" s="30"/>
      <c r="H6" s="30"/>
      <c r="I6" s="30"/>
      <c r="J6" s="30"/>
      <c r="K6" s="30"/>
      <c r="L6" s="30"/>
      <c r="M6" s="30"/>
      <c r="N6" s="30"/>
      <c r="O6" s="31"/>
      <c r="P6" s="1"/>
      <c r="Q6" s="1"/>
      <c r="R6" s="1"/>
      <c r="S6" s="1" t="s">
        <v>11</v>
      </c>
      <c r="T6" s="1"/>
      <c r="U6" s="1"/>
      <c r="V6" s="1"/>
      <c r="W6" s="1"/>
      <c r="X6" s="1"/>
      <c r="Y6" s="1"/>
      <c r="Z6" s="1"/>
      <c r="AA6" s="1"/>
      <c r="AB6" s="1"/>
      <c r="AC6" s="1"/>
      <c r="AD6" s="1"/>
      <c r="AE6" s="1"/>
    </row>
    <row r="7" spans="1:31">
      <c r="A7" s="54" t="s">
        <v>12</v>
      </c>
      <c r="B7" s="30"/>
      <c r="C7" s="30"/>
      <c r="D7" s="52"/>
      <c r="E7" s="29" t="s">
        <v>38</v>
      </c>
      <c r="F7" s="30"/>
      <c r="G7" s="30"/>
      <c r="H7" s="30"/>
      <c r="I7" s="30"/>
      <c r="J7" s="30"/>
      <c r="K7" s="30"/>
      <c r="L7" s="30"/>
      <c r="M7" s="30"/>
      <c r="N7" s="30"/>
      <c r="O7" s="31"/>
      <c r="P7" s="1"/>
      <c r="Q7" s="1"/>
      <c r="R7" s="1"/>
      <c r="S7" s="1" t="s">
        <v>13</v>
      </c>
      <c r="T7" s="1"/>
      <c r="U7" s="1"/>
      <c r="V7" s="1"/>
      <c r="W7" s="1"/>
      <c r="X7" s="1"/>
      <c r="Y7" s="1"/>
      <c r="Z7" s="1"/>
      <c r="AA7" s="1"/>
      <c r="AB7" s="1"/>
      <c r="AC7" s="1"/>
      <c r="AD7" s="1"/>
      <c r="AE7" s="1"/>
    </row>
    <row r="8" spans="1:31">
      <c r="A8" s="54" t="s">
        <v>14</v>
      </c>
      <c r="B8" s="30"/>
      <c r="C8" s="30"/>
      <c r="D8" s="52"/>
      <c r="E8" s="59" t="s">
        <v>39</v>
      </c>
      <c r="F8" s="30"/>
      <c r="G8" s="30"/>
      <c r="H8" s="30"/>
      <c r="I8" s="30"/>
      <c r="J8" s="30"/>
      <c r="K8" s="30"/>
      <c r="L8" s="30"/>
      <c r="M8" s="30"/>
      <c r="N8" s="30"/>
      <c r="O8" s="31"/>
      <c r="P8" s="1"/>
      <c r="Q8" s="1"/>
      <c r="R8" s="1"/>
      <c r="S8" s="1"/>
      <c r="T8" s="1"/>
      <c r="U8" s="1"/>
      <c r="V8" s="1"/>
      <c r="W8" s="1"/>
      <c r="X8" s="1"/>
      <c r="Y8" s="1"/>
      <c r="Z8" s="1"/>
      <c r="AA8" s="1"/>
      <c r="AB8" s="1"/>
      <c r="AC8" s="1"/>
      <c r="AD8" s="1"/>
      <c r="AE8" s="1"/>
    </row>
    <row r="9" spans="1:31" ht="16">
      <c r="A9" s="54" t="s">
        <v>15</v>
      </c>
      <c r="B9" s="30"/>
      <c r="C9" s="30"/>
      <c r="D9" s="52"/>
      <c r="E9" s="3" t="s">
        <v>42</v>
      </c>
      <c r="F9" s="4" t="s">
        <v>41</v>
      </c>
      <c r="G9" s="62"/>
      <c r="H9" s="63"/>
      <c r="I9" s="63"/>
      <c r="J9" s="63"/>
      <c r="K9" s="63"/>
      <c r="L9" s="63"/>
      <c r="M9" s="63"/>
      <c r="N9" s="63"/>
      <c r="O9" s="64"/>
      <c r="P9" s="1"/>
      <c r="Q9" s="1"/>
      <c r="R9" s="1"/>
      <c r="S9" s="1"/>
      <c r="T9" s="1"/>
      <c r="U9" s="1"/>
      <c r="V9" s="1"/>
      <c r="W9" s="1"/>
      <c r="X9" s="1"/>
      <c r="Y9" s="1"/>
      <c r="Z9" s="1"/>
      <c r="AA9" s="1"/>
      <c r="AB9" s="1"/>
      <c r="AC9" s="1"/>
      <c r="AD9" s="1"/>
      <c r="AE9" s="1"/>
    </row>
    <row r="10" spans="1:31" ht="41" customHeight="1">
      <c r="A10" s="54" t="s">
        <v>16</v>
      </c>
      <c r="B10" s="30"/>
      <c r="C10" s="30"/>
      <c r="D10" s="52"/>
      <c r="E10" s="59" t="s">
        <v>45</v>
      </c>
      <c r="F10" s="60"/>
      <c r="G10" s="60"/>
      <c r="H10" s="60"/>
      <c r="I10" s="60"/>
      <c r="J10" s="60"/>
      <c r="K10" s="60"/>
      <c r="L10" s="60"/>
      <c r="M10" s="60"/>
      <c r="N10" s="60"/>
      <c r="O10" s="61"/>
      <c r="P10" s="1"/>
      <c r="Q10" s="1"/>
      <c r="R10" s="1"/>
      <c r="S10" s="1"/>
      <c r="T10" s="1"/>
      <c r="U10" s="1"/>
      <c r="V10" s="1"/>
      <c r="W10" s="1"/>
      <c r="X10" s="1"/>
      <c r="Y10" s="1"/>
      <c r="Z10" s="1"/>
      <c r="AA10" s="1"/>
      <c r="AB10" s="1"/>
      <c r="AC10" s="1"/>
      <c r="AD10" s="1"/>
      <c r="AE10" s="1"/>
    </row>
    <row r="11" spans="1:31" ht="68.25" customHeight="1">
      <c r="A11" s="11" t="s">
        <v>17</v>
      </c>
      <c r="B11" s="12" t="s">
        <v>18</v>
      </c>
      <c r="C11" s="12" t="s">
        <v>19</v>
      </c>
      <c r="D11" s="12" t="s">
        <v>20</v>
      </c>
      <c r="E11" s="12" t="s">
        <v>21</v>
      </c>
      <c r="F11" s="12" t="s">
        <v>22</v>
      </c>
      <c r="G11" s="12" t="s">
        <v>23</v>
      </c>
      <c r="H11" s="12" t="s">
        <v>24</v>
      </c>
      <c r="I11" s="12" t="s">
        <v>25</v>
      </c>
      <c r="J11" s="12" t="s">
        <v>26</v>
      </c>
      <c r="K11" s="12" t="s">
        <v>27</v>
      </c>
      <c r="L11" s="12" t="s">
        <v>28</v>
      </c>
      <c r="M11" s="12" t="s">
        <v>29</v>
      </c>
      <c r="N11" s="12" t="s">
        <v>30</v>
      </c>
      <c r="O11" s="18" t="s">
        <v>31</v>
      </c>
      <c r="P11" s="1"/>
      <c r="Q11" s="1"/>
      <c r="R11" s="1"/>
      <c r="S11" s="1"/>
      <c r="T11" s="1"/>
      <c r="U11" s="1"/>
      <c r="V11" s="1"/>
      <c r="W11" s="1"/>
      <c r="X11" s="1"/>
      <c r="Y11" s="1"/>
      <c r="Z11" s="1"/>
      <c r="AA11" s="1"/>
      <c r="AB11" s="1"/>
      <c r="AC11" s="1"/>
      <c r="AD11" s="1"/>
      <c r="AE11" s="1"/>
    </row>
    <row r="12" spans="1:31" s="6" customFormat="1" ht="207" customHeight="1">
      <c r="A12" s="16">
        <v>1</v>
      </c>
      <c r="B12" s="17" t="s">
        <v>40</v>
      </c>
      <c r="C12" s="16" t="s">
        <v>2</v>
      </c>
      <c r="D12" s="16" t="s">
        <v>47</v>
      </c>
      <c r="E12" s="17" t="s">
        <v>46</v>
      </c>
      <c r="F12" s="26" t="s">
        <v>48</v>
      </c>
      <c r="G12" s="3" t="s">
        <v>49</v>
      </c>
      <c r="H12" s="21">
        <v>44902</v>
      </c>
      <c r="I12" s="21">
        <v>44803</v>
      </c>
      <c r="J12" s="17" t="s">
        <v>54</v>
      </c>
      <c r="K12" s="16">
        <v>1</v>
      </c>
      <c r="L12" s="16" t="s">
        <v>53</v>
      </c>
      <c r="M12" s="22">
        <v>3634104</v>
      </c>
      <c r="N12" s="22">
        <f>ROUND((M12*8)+((M12/30)*24),0)</f>
        <v>31980115</v>
      </c>
      <c r="O12" s="17" t="s">
        <v>55</v>
      </c>
      <c r="P12" s="5"/>
      <c r="Q12" s="5"/>
      <c r="R12" s="5"/>
      <c r="S12" s="5"/>
      <c r="T12" s="5"/>
      <c r="U12" s="5"/>
      <c r="V12" s="5"/>
      <c r="W12" s="5"/>
      <c r="X12" s="5"/>
      <c r="Y12" s="5"/>
      <c r="Z12" s="5"/>
      <c r="AA12" s="5"/>
      <c r="AB12" s="5"/>
      <c r="AC12" s="5"/>
      <c r="AD12" s="5"/>
      <c r="AE12" s="5"/>
    </row>
    <row r="13" spans="1:31" ht="48" customHeight="1">
      <c r="A13" s="58" t="s">
        <v>32</v>
      </c>
      <c r="B13" s="43"/>
      <c r="C13" s="13">
        <v>44901</v>
      </c>
      <c r="D13" s="14" t="s">
        <v>33</v>
      </c>
      <c r="E13" s="13">
        <v>44902</v>
      </c>
      <c r="F13" s="15"/>
      <c r="G13" s="15"/>
      <c r="H13" s="15"/>
      <c r="I13" s="19"/>
      <c r="J13" s="15"/>
      <c r="K13" s="15"/>
      <c r="L13" s="15"/>
      <c r="M13" s="15"/>
      <c r="N13" s="15"/>
      <c r="O13" s="20"/>
      <c r="P13" s="1"/>
      <c r="Q13" s="1"/>
      <c r="R13" s="1"/>
      <c r="S13" s="1"/>
      <c r="T13" s="1"/>
      <c r="U13" s="1"/>
      <c r="V13" s="1"/>
      <c r="W13" s="1"/>
      <c r="X13" s="1"/>
      <c r="Y13" s="1"/>
      <c r="Z13" s="1"/>
      <c r="AA13" s="1"/>
      <c r="AB13" s="1"/>
      <c r="AC13" s="1"/>
      <c r="AD13" s="1"/>
      <c r="AE13" s="1"/>
    </row>
    <row r="14" spans="1:31" ht="34" customHeight="1">
      <c r="A14" s="54" t="s">
        <v>34</v>
      </c>
      <c r="B14" s="30"/>
      <c r="C14" s="30"/>
      <c r="D14" s="52"/>
      <c r="E14" s="29" t="s">
        <v>50</v>
      </c>
      <c r="F14" s="30"/>
      <c r="G14" s="30"/>
      <c r="H14" s="30"/>
      <c r="I14" s="30"/>
      <c r="J14" s="30"/>
      <c r="K14" s="30"/>
      <c r="L14" s="30"/>
      <c r="M14" s="30"/>
      <c r="N14" s="30"/>
      <c r="O14" s="31"/>
      <c r="P14" s="1"/>
      <c r="Q14" s="1"/>
      <c r="R14" s="1"/>
      <c r="S14" s="1"/>
      <c r="T14" s="1"/>
      <c r="U14" s="1"/>
      <c r="V14" s="1"/>
      <c r="W14" s="1"/>
      <c r="X14" s="1"/>
      <c r="Y14" s="1"/>
      <c r="Z14" s="1"/>
      <c r="AA14" s="1"/>
      <c r="AB14" s="1"/>
      <c r="AC14" s="1"/>
      <c r="AD14" s="1"/>
      <c r="AE14" s="1"/>
    </row>
    <row r="15" spans="1:31">
      <c r="A15" s="54" t="s">
        <v>35</v>
      </c>
      <c r="B15" s="30"/>
      <c r="C15" s="30"/>
      <c r="D15" s="52"/>
      <c r="E15" s="29" t="s">
        <v>43</v>
      </c>
      <c r="F15" s="30"/>
      <c r="G15" s="30"/>
      <c r="H15" s="30"/>
      <c r="I15" s="30"/>
      <c r="J15" s="30"/>
      <c r="K15" s="30"/>
      <c r="L15" s="30"/>
      <c r="M15" s="30"/>
      <c r="N15" s="30"/>
      <c r="O15" s="31"/>
      <c r="P15" s="1"/>
      <c r="Q15" s="1"/>
      <c r="R15" s="1"/>
      <c r="S15" s="1"/>
      <c r="T15" s="1"/>
      <c r="U15" s="1"/>
      <c r="V15" s="1"/>
      <c r="W15" s="1"/>
      <c r="X15" s="1"/>
      <c r="Y15" s="1"/>
      <c r="Z15" s="1"/>
      <c r="AA15" s="1"/>
      <c r="AB15" s="1"/>
      <c r="AC15" s="1"/>
      <c r="AD15" s="1"/>
      <c r="AE15" s="1"/>
    </row>
    <row r="16" spans="1:31" ht="15.75" customHeight="1" thickBot="1">
      <c r="A16" s="55" t="s">
        <v>36</v>
      </c>
      <c r="B16" s="56"/>
      <c r="C16" s="56"/>
      <c r="D16" s="57"/>
      <c r="E16" s="32" t="s">
        <v>44</v>
      </c>
      <c r="F16" s="33"/>
      <c r="G16" s="33"/>
      <c r="H16" s="33"/>
      <c r="I16" s="33"/>
      <c r="J16" s="33"/>
      <c r="K16" s="33"/>
      <c r="L16" s="33"/>
      <c r="M16" s="33"/>
      <c r="N16" s="33"/>
      <c r="O16" s="34"/>
      <c r="P16" s="1"/>
      <c r="Q16" s="1"/>
      <c r="R16" s="1"/>
      <c r="S16" s="1"/>
      <c r="T16" s="1"/>
      <c r="U16" s="1"/>
      <c r="V16" s="1"/>
      <c r="W16" s="1"/>
      <c r="X16" s="1"/>
      <c r="Y16" s="1"/>
      <c r="Z16" s="1"/>
      <c r="AA16" s="1"/>
      <c r="AB16" s="1"/>
      <c r="AC16" s="1"/>
      <c r="AD16" s="1"/>
      <c r="AE16" s="1"/>
    </row>
    <row r="17" spans="1:31" ht="15.75" customHeight="1">
      <c r="A17" s="1"/>
      <c r="B17" s="1"/>
      <c r="C17" s="1"/>
      <c r="D17" s="1"/>
      <c r="E17" s="7"/>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75" customHeight="1">
      <c r="A18" s="1"/>
      <c r="B18" s="1"/>
      <c r="C18" s="1"/>
      <c r="D18" s="1"/>
      <c r="E18" s="7"/>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c r="A19" s="1"/>
      <c r="B19" s="1"/>
      <c r="C19" s="1"/>
      <c r="D19" s="1"/>
      <c r="E19" s="7"/>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c r="A20" s="1"/>
      <c r="B20" s="1"/>
      <c r="C20" s="1"/>
      <c r="D20" s="1"/>
      <c r="E20" s="7"/>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c r="A21" s="1"/>
      <c r="B21" s="1"/>
      <c r="C21" s="1"/>
      <c r="D21" s="1"/>
      <c r="E21" s="7"/>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c r="A22" s="1"/>
      <c r="B22" s="1"/>
      <c r="C22" s="1"/>
      <c r="D22" s="1"/>
      <c r="E22" s="7"/>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c r="A23" s="1"/>
      <c r="B23" s="1"/>
      <c r="C23" s="1"/>
      <c r="D23" s="1"/>
      <c r="E23" s="7"/>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c r="A24" s="1"/>
      <c r="B24" s="1"/>
      <c r="C24" s="1"/>
      <c r="D24" s="1"/>
      <c r="E24" s="7"/>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c r="A25" s="1"/>
      <c r="B25" s="1"/>
      <c r="C25" s="1"/>
      <c r="D25" s="1"/>
      <c r="E25" s="7"/>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c r="A26" s="1"/>
      <c r="B26" s="1"/>
      <c r="C26" s="1"/>
      <c r="D26" s="1"/>
      <c r="E26" s="7"/>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c r="A27" s="1"/>
      <c r="B27" s="1"/>
      <c r="C27" s="1"/>
      <c r="D27" s="1"/>
      <c r="E27" s="7"/>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c r="A28" s="1"/>
      <c r="B28" s="1"/>
      <c r="C28" s="1"/>
      <c r="D28" s="1"/>
      <c r="E28" s="7"/>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c r="A29" s="1"/>
      <c r="B29" s="1"/>
      <c r="C29" s="1"/>
      <c r="D29" s="1"/>
      <c r="E29" s="7"/>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c r="A30" s="1"/>
      <c r="B30" s="1"/>
      <c r="C30" s="1"/>
      <c r="D30" s="1"/>
      <c r="E30" s="7"/>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c r="A31" s="1"/>
      <c r="B31" s="1"/>
      <c r="C31" s="1"/>
      <c r="D31" s="1"/>
      <c r="E31" s="7"/>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c r="A32" s="1"/>
      <c r="B32" s="1"/>
      <c r="C32" s="1"/>
      <c r="D32" s="1"/>
      <c r="E32" s="7"/>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c r="A33" s="1"/>
      <c r="B33" s="1"/>
      <c r="C33" s="1"/>
      <c r="D33" s="1"/>
      <c r="E33" s="7"/>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c r="A34" s="1"/>
      <c r="B34" s="1"/>
      <c r="C34" s="1"/>
      <c r="D34" s="1"/>
      <c r="E34" s="7"/>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c r="A35" s="1"/>
      <c r="B35" s="1"/>
      <c r="C35" s="1"/>
      <c r="D35" s="1"/>
      <c r="E35" s="7"/>
      <c r="F35" s="1"/>
      <c r="G35" s="1"/>
      <c r="H35" s="1"/>
      <c r="I35" s="1"/>
      <c r="J35" s="1"/>
      <c r="K35" s="1"/>
      <c r="L35" s="1"/>
      <c r="M35" s="1"/>
      <c r="N35" s="1"/>
      <c r="O35" s="8"/>
      <c r="P35" s="1"/>
      <c r="Q35" s="1"/>
      <c r="R35" s="1"/>
      <c r="S35" s="1"/>
      <c r="T35" s="1"/>
      <c r="U35" s="1"/>
      <c r="V35" s="1"/>
      <c r="W35" s="1"/>
      <c r="X35" s="1"/>
      <c r="Y35" s="1"/>
      <c r="Z35" s="1"/>
      <c r="AA35" s="1"/>
      <c r="AB35" s="1"/>
      <c r="AC35" s="1"/>
      <c r="AD35" s="1"/>
      <c r="AE35" s="1"/>
    </row>
    <row r="36" spans="1:31" ht="15.75" customHeight="1">
      <c r="A36" s="1"/>
      <c r="B36" s="1"/>
      <c r="C36" s="1"/>
      <c r="D36" s="1"/>
      <c r="E36" s="7"/>
      <c r="F36" s="1"/>
      <c r="G36" s="1"/>
      <c r="H36" s="1"/>
      <c r="I36" s="1"/>
      <c r="J36" s="1"/>
      <c r="K36" s="1"/>
      <c r="L36" s="1"/>
      <c r="M36" s="1"/>
      <c r="N36" s="1"/>
      <c r="O36" s="8"/>
      <c r="P36" s="1"/>
      <c r="Q36" s="1"/>
      <c r="R36" s="1"/>
      <c r="S36" s="1"/>
      <c r="T36" s="1"/>
      <c r="U36" s="1"/>
      <c r="V36" s="1"/>
      <c r="W36" s="1"/>
      <c r="X36" s="1"/>
      <c r="Y36" s="1"/>
      <c r="Z36" s="1"/>
      <c r="AA36" s="1"/>
      <c r="AB36" s="1"/>
      <c r="AC36" s="1"/>
      <c r="AD36" s="1"/>
      <c r="AE36" s="1"/>
    </row>
    <row r="37" spans="1:31" ht="15.75" customHeight="1">
      <c r="A37" s="1"/>
      <c r="B37" s="1"/>
      <c r="C37" s="1"/>
      <c r="D37" s="1"/>
      <c r="E37" s="7"/>
      <c r="F37" s="1"/>
      <c r="G37" s="1"/>
      <c r="H37" s="1"/>
      <c r="I37" s="1"/>
      <c r="J37" s="1"/>
      <c r="K37" s="1"/>
      <c r="L37" s="1"/>
      <c r="M37" s="1"/>
      <c r="N37" s="1"/>
      <c r="O37" s="8"/>
      <c r="P37" s="1"/>
      <c r="Q37" s="1"/>
      <c r="R37" s="1"/>
      <c r="S37" s="1"/>
      <c r="T37" s="1"/>
      <c r="U37" s="1"/>
      <c r="V37" s="1"/>
      <c r="W37" s="1"/>
      <c r="X37" s="1"/>
      <c r="Y37" s="1"/>
      <c r="Z37" s="1"/>
      <c r="AA37" s="1"/>
      <c r="AB37" s="1"/>
      <c r="AC37" s="1"/>
      <c r="AD37" s="1"/>
      <c r="AE37" s="1"/>
    </row>
    <row r="38" spans="1:31" ht="15.75" customHeight="1">
      <c r="A38" s="1"/>
      <c r="B38" s="1"/>
      <c r="C38" s="1"/>
      <c r="D38" s="1"/>
      <c r="E38" s="7"/>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c r="A39" s="1"/>
      <c r="B39" s="1"/>
      <c r="C39" s="1"/>
      <c r="D39" s="1"/>
      <c r="E39" s="7"/>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c r="A40" s="1"/>
      <c r="B40" s="1"/>
      <c r="C40" s="1"/>
      <c r="D40" s="1"/>
      <c r="E40" s="7"/>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c r="A41" s="1"/>
      <c r="B41" s="1"/>
      <c r="C41" s="1"/>
      <c r="D41" s="1"/>
      <c r="E41" s="7"/>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c r="A42" s="1"/>
      <c r="B42" s="1"/>
      <c r="C42" s="1"/>
      <c r="D42" s="1"/>
      <c r="E42" s="7"/>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c r="A43" s="1"/>
      <c r="B43" s="1"/>
      <c r="C43" s="1"/>
      <c r="D43" s="1"/>
      <c r="E43" s="7"/>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c r="A44" s="1"/>
      <c r="B44" s="1"/>
      <c r="C44" s="1"/>
      <c r="D44" s="1"/>
      <c r="E44" s="7"/>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c r="A45" s="1"/>
      <c r="B45" s="1"/>
      <c r="C45" s="1"/>
      <c r="D45" s="1"/>
      <c r="E45" s="7"/>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c r="A46" s="1"/>
      <c r="B46" s="1"/>
      <c r="C46" s="1"/>
      <c r="D46" s="1"/>
      <c r="E46" s="7"/>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c r="A47" s="1"/>
      <c r="B47" s="1"/>
      <c r="C47" s="1"/>
      <c r="D47" s="1"/>
      <c r="E47" s="7"/>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c r="A48" s="1"/>
      <c r="B48" s="1"/>
      <c r="C48" s="1"/>
      <c r="D48" s="1"/>
      <c r="E48" s="7"/>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c r="A49" s="1"/>
      <c r="B49" s="1"/>
      <c r="C49" s="1"/>
      <c r="D49" s="1"/>
      <c r="E49" s="7"/>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c r="A50" s="1"/>
      <c r="B50" s="1"/>
      <c r="C50" s="1"/>
      <c r="D50" s="1"/>
      <c r="E50" s="7"/>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c r="A51" s="1"/>
      <c r="B51" s="1"/>
      <c r="C51" s="1"/>
      <c r="D51" s="1"/>
      <c r="E51" s="7"/>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c r="A52" s="1"/>
      <c r="B52" s="1"/>
      <c r="C52" s="1"/>
      <c r="D52" s="1"/>
      <c r="E52" s="7"/>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c r="A53" s="1"/>
      <c r="B53" s="1"/>
      <c r="C53" s="1"/>
      <c r="D53" s="1"/>
      <c r="E53" s="7"/>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c r="A54" s="1"/>
      <c r="B54" s="1"/>
      <c r="C54" s="1"/>
      <c r="D54" s="1"/>
      <c r="E54" s="7"/>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c r="A55" s="1"/>
      <c r="B55" s="1"/>
      <c r="C55" s="1"/>
      <c r="D55" s="1"/>
      <c r="E55" s="7"/>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c r="A56" s="1"/>
      <c r="B56" s="1"/>
      <c r="C56" s="1"/>
      <c r="D56" s="1"/>
      <c r="E56" s="7"/>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c r="A57" s="1"/>
      <c r="B57" s="1"/>
      <c r="C57" s="1"/>
      <c r="D57" s="1"/>
      <c r="E57" s="7"/>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7"/>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7"/>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7"/>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7"/>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7"/>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7"/>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7"/>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7"/>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7"/>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7"/>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7"/>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7"/>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7"/>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7"/>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7"/>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7"/>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7"/>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7"/>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7"/>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7"/>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7"/>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7"/>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7"/>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7"/>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7"/>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7"/>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7"/>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7"/>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7"/>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7"/>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7"/>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7"/>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7"/>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7"/>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7"/>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7"/>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7"/>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7"/>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7"/>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7"/>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7"/>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c r="A100" s="1"/>
      <c r="B100" s="1"/>
      <c r="C100" s="1"/>
      <c r="D100" s="1"/>
      <c r="E100" s="7"/>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B101" s="1"/>
      <c r="C101" s="1"/>
      <c r="D101" s="1"/>
      <c r="E101" s="7"/>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c r="A102" s="1"/>
      <c r="B102" s="1"/>
      <c r="C102" s="1"/>
      <c r="D102" s="1"/>
      <c r="E102" s="7"/>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c r="A103" s="1"/>
      <c r="B103" s="1"/>
      <c r="C103" s="1"/>
      <c r="D103" s="1"/>
      <c r="E103" s="7"/>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c r="A104" s="1"/>
      <c r="B104" s="1"/>
      <c r="C104" s="1"/>
      <c r="D104" s="1"/>
      <c r="E104" s="7"/>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c r="A105" s="1"/>
      <c r="B105" s="1"/>
      <c r="C105" s="1"/>
      <c r="D105" s="1"/>
      <c r="E105" s="7"/>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c r="A106" s="1"/>
      <c r="B106" s="1"/>
      <c r="C106" s="1"/>
      <c r="D106" s="1"/>
      <c r="E106" s="7"/>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c r="A107" s="1"/>
      <c r="B107" s="1"/>
      <c r="C107" s="1"/>
      <c r="D107" s="1"/>
      <c r="E107" s="7"/>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c r="A108" s="1"/>
      <c r="B108" s="1"/>
      <c r="C108" s="1"/>
      <c r="D108" s="1"/>
      <c r="E108" s="7"/>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c r="A109" s="1"/>
      <c r="B109" s="1"/>
      <c r="C109" s="1"/>
      <c r="D109" s="1"/>
      <c r="E109" s="7"/>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c r="A110" s="1"/>
      <c r="B110" s="1"/>
      <c r="C110" s="1"/>
      <c r="D110" s="1"/>
      <c r="E110" s="7"/>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c r="A111" s="1"/>
      <c r="B111" s="1"/>
      <c r="C111" s="1"/>
      <c r="D111" s="1"/>
      <c r="E111" s="7"/>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c r="A112" s="1"/>
      <c r="B112" s="1"/>
      <c r="C112" s="1"/>
      <c r="D112" s="1"/>
      <c r="E112" s="7"/>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c r="A113" s="1"/>
      <c r="B113" s="1"/>
      <c r="C113" s="1"/>
      <c r="D113" s="1"/>
      <c r="E113" s="7"/>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c r="A114" s="1"/>
      <c r="B114" s="1"/>
      <c r="C114" s="1"/>
      <c r="D114" s="1"/>
      <c r="E114" s="7"/>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c r="A115" s="1"/>
      <c r="B115" s="1"/>
      <c r="C115" s="1"/>
      <c r="D115" s="1"/>
      <c r="E115" s="7"/>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c r="A116" s="1"/>
      <c r="B116" s="1"/>
      <c r="C116" s="1"/>
      <c r="D116" s="1"/>
      <c r="E116" s="7"/>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c r="A117" s="1"/>
      <c r="B117" s="1"/>
      <c r="C117" s="1"/>
      <c r="D117" s="1"/>
      <c r="E117" s="7"/>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c r="A118" s="1"/>
      <c r="B118" s="1"/>
      <c r="C118" s="1"/>
      <c r="D118" s="1"/>
      <c r="E118" s="7"/>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c r="A119" s="1"/>
      <c r="B119" s="1"/>
      <c r="C119" s="1"/>
      <c r="D119" s="1"/>
      <c r="E119" s="7"/>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c r="A120" s="1"/>
      <c r="B120" s="1"/>
      <c r="C120" s="1"/>
      <c r="D120" s="1"/>
      <c r="E120" s="7"/>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c r="A121" s="1"/>
      <c r="B121" s="1"/>
      <c r="C121" s="1"/>
      <c r="D121" s="1"/>
      <c r="E121" s="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c r="A122" s="1"/>
      <c r="B122" s="1"/>
      <c r="C122" s="1"/>
      <c r="D122" s="1"/>
      <c r="E122" s="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c r="A123" s="1"/>
      <c r="B123" s="1"/>
      <c r="C123" s="1"/>
      <c r="D123" s="1"/>
      <c r="E123" s="7"/>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c r="A124" s="1"/>
      <c r="B124" s="1"/>
      <c r="C124" s="1"/>
      <c r="D124" s="1"/>
      <c r="E124" s="7"/>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c r="A125" s="1"/>
      <c r="B125" s="1"/>
      <c r="C125" s="1"/>
      <c r="D125" s="1"/>
      <c r="E125" s="7"/>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c r="A126" s="1"/>
      <c r="B126" s="1"/>
      <c r="C126" s="1"/>
      <c r="D126" s="1"/>
      <c r="E126" s="7"/>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c r="A127" s="1"/>
      <c r="B127" s="1"/>
      <c r="C127" s="1"/>
      <c r="D127" s="1"/>
      <c r="E127" s="7"/>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c r="A128" s="1"/>
      <c r="B128" s="1"/>
      <c r="C128" s="1"/>
      <c r="D128" s="1"/>
      <c r="E128" s="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c r="A129" s="1"/>
      <c r="B129" s="1"/>
      <c r="C129" s="1"/>
      <c r="D129" s="1"/>
      <c r="E129" s="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c r="A130" s="1"/>
      <c r="B130" s="1"/>
      <c r="C130" s="1"/>
      <c r="D130" s="1"/>
      <c r="E130" s="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c r="A131" s="1"/>
      <c r="B131" s="1"/>
      <c r="C131" s="1"/>
      <c r="D131" s="1"/>
      <c r="E131" s="7"/>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c r="A132" s="1"/>
      <c r="B132" s="1"/>
      <c r="C132" s="1"/>
      <c r="D132" s="1"/>
      <c r="E132" s="7"/>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c r="A133" s="1"/>
      <c r="B133" s="1"/>
      <c r="C133" s="1"/>
      <c r="D133" s="1"/>
      <c r="E133" s="7"/>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c r="A134" s="1"/>
      <c r="B134" s="1"/>
      <c r="C134" s="1"/>
      <c r="D134" s="1"/>
      <c r="E134" s="7"/>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c r="A135" s="1"/>
      <c r="B135" s="1"/>
      <c r="C135" s="1"/>
      <c r="D135" s="1"/>
      <c r="E135" s="7"/>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c r="A136" s="1"/>
      <c r="B136" s="1"/>
      <c r="C136" s="1"/>
      <c r="D136" s="1"/>
      <c r="E136" s="7"/>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c r="A137" s="1"/>
      <c r="B137" s="1"/>
      <c r="C137" s="1"/>
      <c r="D137" s="1"/>
      <c r="E137" s="7"/>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c r="A138" s="1"/>
      <c r="B138" s="1"/>
      <c r="C138" s="1"/>
      <c r="D138" s="1"/>
      <c r="E138" s="7"/>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c r="A139" s="1"/>
      <c r="B139" s="1"/>
      <c r="C139" s="1"/>
      <c r="D139" s="1"/>
      <c r="E139" s="7"/>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c r="A140" s="1"/>
      <c r="B140" s="1"/>
      <c r="C140" s="1"/>
      <c r="D140" s="1"/>
      <c r="E140" s="7"/>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c r="A141" s="1"/>
      <c r="B141" s="1"/>
      <c r="C141" s="1"/>
      <c r="D141" s="1"/>
      <c r="E141" s="7"/>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c r="A142" s="1"/>
      <c r="B142" s="1"/>
      <c r="C142" s="1"/>
      <c r="D142" s="1"/>
      <c r="E142" s="7"/>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c r="A143" s="1"/>
      <c r="B143" s="1"/>
      <c r="C143" s="1"/>
      <c r="D143" s="1"/>
      <c r="E143" s="7"/>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c r="A144" s="1"/>
      <c r="B144" s="1"/>
      <c r="C144" s="1"/>
      <c r="D144" s="1"/>
      <c r="E144" s="7"/>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c r="A145" s="1"/>
      <c r="B145" s="1"/>
      <c r="C145" s="1"/>
      <c r="D145" s="1"/>
      <c r="E145" s="7"/>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7"/>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7"/>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7"/>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7"/>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7"/>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7"/>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7"/>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7"/>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7"/>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7"/>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7"/>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7"/>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7"/>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7"/>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7"/>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7"/>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7"/>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7"/>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7"/>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7"/>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7"/>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7"/>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7"/>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7"/>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7"/>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7"/>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7"/>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7"/>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7"/>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7"/>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7"/>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7"/>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7"/>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7"/>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7"/>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7"/>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7"/>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7"/>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7"/>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7"/>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7"/>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7"/>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7"/>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7"/>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7"/>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7"/>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7"/>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7"/>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7"/>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7"/>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7"/>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7"/>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7"/>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7"/>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7"/>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7"/>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7"/>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7"/>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7"/>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7"/>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7"/>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7"/>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7"/>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7"/>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7"/>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7"/>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7"/>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7"/>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7"/>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7"/>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7"/>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7"/>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7"/>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7"/>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7"/>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7"/>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7"/>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7"/>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7"/>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7"/>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7"/>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7"/>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7"/>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7"/>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7"/>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7"/>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7"/>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7"/>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7"/>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7"/>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7"/>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7"/>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7"/>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7"/>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7"/>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7"/>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7"/>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7"/>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7"/>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7"/>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7"/>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7"/>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7"/>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7"/>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7"/>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7"/>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7"/>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7"/>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7"/>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7"/>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7"/>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7"/>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7"/>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7"/>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7"/>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7"/>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7"/>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7"/>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7"/>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7"/>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7"/>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7"/>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7"/>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7"/>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7"/>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7"/>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7"/>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7"/>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7"/>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7"/>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7"/>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7"/>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7"/>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7"/>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7"/>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7"/>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7"/>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7"/>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7"/>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7"/>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7"/>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7"/>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7"/>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7"/>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7"/>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7"/>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7"/>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7"/>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7"/>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7"/>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7"/>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7"/>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7"/>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7"/>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7"/>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7"/>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7"/>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7"/>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7"/>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7"/>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7"/>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7"/>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7"/>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7"/>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7"/>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7"/>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7"/>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7"/>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7"/>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7"/>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7"/>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7"/>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7"/>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7"/>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7"/>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7"/>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7"/>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7"/>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7"/>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7"/>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7"/>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7"/>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7"/>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7"/>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7"/>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7"/>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7"/>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7"/>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7"/>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7"/>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7"/>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7"/>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7"/>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7"/>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7"/>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7"/>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7"/>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7"/>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7"/>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7"/>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7"/>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7"/>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7"/>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7"/>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7"/>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7"/>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7"/>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7"/>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7"/>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7"/>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7"/>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7"/>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7"/>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7"/>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7"/>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7"/>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7"/>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7"/>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7"/>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7"/>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7"/>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7"/>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7"/>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7"/>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7"/>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7"/>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7"/>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7"/>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7"/>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7"/>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7"/>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7"/>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7"/>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7"/>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7"/>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7"/>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7"/>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7"/>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7"/>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7"/>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7"/>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7"/>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7"/>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7"/>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7"/>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7"/>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7"/>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7"/>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7"/>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7"/>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7"/>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7"/>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7"/>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7"/>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7"/>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7"/>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7"/>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7"/>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7"/>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7"/>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7"/>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7"/>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7"/>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7"/>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7"/>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7"/>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7"/>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7"/>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7"/>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7"/>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7"/>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7"/>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7"/>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7"/>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7"/>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7"/>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7"/>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7"/>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7"/>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7"/>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7"/>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7"/>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7"/>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7"/>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7"/>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7"/>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7"/>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7"/>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7"/>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7"/>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7"/>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7"/>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7"/>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7"/>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7"/>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7"/>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7"/>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7"/>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7"/>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7"/>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7"/>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7"/>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7"/>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7"/>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7"/>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7"/>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7"/>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7"/>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7"/>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7"/>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7"/>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7"/>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7"/>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7"/>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7"/>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7"/>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7"/>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7"/>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7"/>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7"/>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7"/>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7"/>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7"/>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7"/>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7"/>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7"/>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7"/>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7"/>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7"/>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7"/>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7"/>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7"/>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7"/>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7"/>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7"/>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7"/>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7"/>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7"/>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7"/>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7"/>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7"/>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7"/>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7"/>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7"/>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7"/>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7"/>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7"/>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7"/>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7"/>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7"/>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7"/>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7"/>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7"/>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7"/>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7"/>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7"/>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7"/>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7"/>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7"/>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7"/>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7"/>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7"/>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7"/>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7"/>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7"/>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7"/>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7"/>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7"/>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7"/>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7"/>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7"/>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7"/>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7"/>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7"/>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7"/>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7"/>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7"/>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7"/>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7"/>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7"/>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7"/>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7"/>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7"/>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7"/>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7"/>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7"/>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7"/>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7"/>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7"/>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7"/>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7"/>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7"/>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7"/>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7"/>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7"/>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7"/>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7"/>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7"/>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7"/>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7"/>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7"/>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7"/>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7"/>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7"/>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7"/>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7"/>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7"/>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7"/>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7"/>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7"/>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7"/>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7"/>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7"/>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7"/>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7"/>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7"/>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7"/>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7"/>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7"/>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7"/>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7"/>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7"/>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7"/>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7"/>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7"/>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7"/>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7"/>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7"/>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7"/>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7"/>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7"/>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7"/>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7"/>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7"/>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7"/>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7"/>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7"/>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7"/>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7"/>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7"/>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7"/>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7"/>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7"/>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7"/>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7"/>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7"/>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7"/>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7"/>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7"/>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7"/>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7"/>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7"/>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7"/>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7"/>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7"/>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7"/>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7"/>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7"/>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7"/>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7"/>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7"/>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7"/>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7"/>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7"/>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7"/>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7"/>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7"/>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7"/>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7"/>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7"/>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7"/>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7"/>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7"/>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7"/>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7"/>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7"/>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7"/>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7"/>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7"/>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7"/>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7"/>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7"/>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7"/>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7"/>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7"/>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7"/>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7"/>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7"/>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7"/>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7"/>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7"/>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7"/>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7"/>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7"/>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7"/>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7"/>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7"/>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7"/>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7"/>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7"/>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7"/>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7"/>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7"/>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7"/>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7"/>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7"/>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7"/>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7"/>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7"/>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7"/>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7"/>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7"/>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7"/>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7"/>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7"/>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7"/>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7"/>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7"/>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7"/>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7"/>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7"/>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7"/>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7"/>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7"/>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7"/>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7"/>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7"/>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7"/>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7"/>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7"/>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7"/>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7"/>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7"/>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7"/>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7"/>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7"/>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7"/>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7"/>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7"/>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7"/>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7"/>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7"/>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7"/>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7"/>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7"/>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7"/>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7"/>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7"/>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7"/>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7"/>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7"/>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7"/>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7"/>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7"/>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7"/>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7"/>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7"/>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7"/>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7"/>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7"/>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7"/>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7"/>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7"/>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7"/>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7"/>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7"/>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7"/>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7"/>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7"/>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7"/>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7"/>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7"/>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7"/>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7"/>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7"/>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7"/>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7"/>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7"/>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7"/>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7"/>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7"/>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7"/>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7"/>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7"/>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7"/>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7"/>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7"/>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7"/>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7"/>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7"/>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7"/>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7"/>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7"/>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7"/>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7"/>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7"/>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7"/>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7"/>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7"/>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7"/>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7"/>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7"/>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7"/>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7"/>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7"/>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7"/>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7"/>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7"/>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7"/>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7"/>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7"/>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7"/>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7"/>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7"/>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7"/>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7"/>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7"/>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7"/>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7"/>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7"/>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7"/>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7"/>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7"/>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7"/>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7"/>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7"/>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7"/>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7"/>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7"/>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7"/>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7"/>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7"/>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7"/>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7"/>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7"/>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7"/>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7"/>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7"/>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7"/>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7"/>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7"/>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7"/>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7"/>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7"/>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7"/>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7"/>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7"/>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7"/>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7"/>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7"/>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7"/>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7"/>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7"/>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7"/>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7"/>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7"/>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7"/>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7"/>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7"/>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7"/>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7"/>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7"/>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7"/>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7"/>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7"/>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7"/>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7"/>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7"/>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7"/>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7"/>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7"/>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7"/>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7"/>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7"/>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7"/>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7"/>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7"/>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7"/>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7"/>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7"/>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7"/>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7"/>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7"/>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7"/>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7"/>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7"/>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7"/>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7"/>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7"/>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7"/>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7"/>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7"/>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7"/>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7"/>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7"/>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7"/>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7"/>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7"/>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7"/>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7"/>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7"/>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7"/>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7"/>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7"/>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7"/>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7"/>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7"/>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7"/>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7"/>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7"/>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7"/>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7"/>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7"/>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7"/>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7"/>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7"/>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7"/>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7"/>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7"/>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7"/>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7"/>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7"/>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7"/>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7"/>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7"/>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7"/>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7"/>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7"/>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7"/>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7"/>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7"/>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7"/>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7"/>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7"/>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7"/>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7"/>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7"/>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7"/>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7"/>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7"/>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7"/>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7"/>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7"/>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7"/>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7"/>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7"/>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7"/>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7"/>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7"/>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7"/>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7"/>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7"/>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7"/>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7"/>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c r="G989" s="10"/>
      <c r="I989" s="10"/>
    </row>
    <row r="990" spans="1:31">
      <c r="G990" s="10"/>
      <c r="I990" s="10"/>
    </row>
    <row r="991" spans="1:31">
      <c r="G991" s="10"/>
      <c r="I991" s="10"/>
    </row>
    <row r="992" spans="1:31">
      <c r="G992" s="10"/>
      <c r="I992" s="10"/>
    </row>
  </sheetData>
  <mergeCells count="23">
    <mergeCell ref="A13:B13"/>
    <mergeCell ref="A14:D14"/>
    <mergeCell ref="A10:D10"/>
    <mergeCell ref="E7:O7"/>
    <mergeCell ref="E8:O8"/>
    <mergeCell ref="E10:O10"/>
    <mergeCell ref="G9:O9"/>
    <mergeCell ref="E15:O15"/>
    <mergeCell ref="E16:O16"/>
    <mergeCell ref="A1:M4"/>
    <mergeCell ref="N1:O1"/>
    <mergeCell ref="N2:O2"/>
    <mergeCell ref="N3:O4"/>
    <mergeCell ref="A5:B5"/>
    <mergeCell ref="C5:O5"/>
    <mergeCell ref="E6:O6"/>
    <mergeCell ref="A15:D15"/>
    <mergeCell ref="A16:D16"/>
    <mergeCell ref="A6:D6"/>
    <mergeCell ref="A7:D7"/>
    <mergeCell ref="A8:D8"/>
    <mergeCell ref="E14:O14"/>
    <mergeCell ref="A9:D9"/>
  </mergeCells>
  <dataValidations count="1">
    <dataValidation type="list" allowBlank="1" showErrorMessage="1" sqref="C12" xr:uid="{00000000-0002-0000-0000-000000000000}">
      <formula1>$S$1:$S$7</formula1>
    </dataValidation>
  </dataValidations>
  <pageMargins left="0.7" right="0.7" top="0.75" bottom="0.75" header="0" footer="0"/>
  <pageSetup scale="19" orientation="portrait"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A1B2-46CE-194F-8534-763574A5AA08}">
  <dimension ref="A1:C13"/>
  <sheetViews>
    <sheetView workbookViewId="0">
      <selection activeCell="B11" sqref="B11"/>
    </sheetView>
  </sheetViews>
  <sheetFormatPr baseColWidth="10" defaultRowHeight="15"/>
  <cols>
    <col min="1" max="1" width="12.1640625" bestFit="1" customWidth="1"/>
    <col min="2" max="2" width="14.6640625" bestFit="1" customWidth="1"/>
  </cols>
  <sheetData>
    <row r="1" spans="1:3">
      <c r="A1" s="23">
        <f>+'SOLICITUD DE CONTRATO '!M12</f>
        <v>3634104</v>
      </c>
      <c r="B1" s="24">
        <f>+A1/30</f>
        <v>121136.8</v>
      </c>
    </row>
    <row r="2" spans="1:3">
      <c r="B2" s="24">
        <f>+B1*23</f>
        <v>2786146.4</v>
      </c>
    </row>
    <row r="4" spans="1:3">
      <c r="A4" s="23">
        <f>+A1*8</f>
        <v>29072832</v>
      </c>
      <c r="B4" s="25">
        <f>+A4+B2</f>
        <v>31858978.399999999</v>
      </c>
    </row>
    <row r="11" spans="1:3">
      <c r="A11">
        <v>1</v>
      </c>
      <c r="B11" s="24">
        <f>(3634104/30)*24</f>
        <v>2907283.2</v>
      </c>
      <c r="C11" s="27" t="s">
        <v>51</v>
      </c>
    </row>
    <row r="12" spans="1:3">
      <c r="A12" s="27"/>
      <c r="B12" s="24">
        <f>(3634104*8)</f>
        <v>29072832</v>
      </c>
      <c r="C12" s="27" t="s">
        <v>52</v>
      </c>
    </row>
    <row r="13" spans="1:3">
      <c r="A13" s="27"/>
      <c r="B13" s="28">
        <f>SUM(B11:B12)</f>
        <v>31980115.199999999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DE CONTRATO </vt:lpstr>
      <vt:lpstr>Hoja1</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Leidy Viviana Pérez Ibarra</cp:lastModifiedBy>
  <dcterms:created xsi:type="dcterms:W3CDTF">2022-01-12T20:50:55Z</dcterms:created>
  <dcterms:modified xsi:type="dcterms:W3CDTF">2022-12-07T02:26:11Z</dcterms:modified>
</cp:coreProperties>
</file>