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HVN6cYSqXc/IpE3RB1bxTkJKNY1xSQipgdJ/8p+G0hM="/>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<sst xmlns="http://schemas.openxmlformats.org/spreadsheetml/2006/main" count="56" uniqueCount="55">
  <si>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</si>
  <si>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</si>
  <si>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</si>
  <si>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</si>
  <si>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</si>
  <si>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</si>
  <si>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</si>
  <si>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</si>
  <si>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</si>
  <si>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</si>
  <si>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</si>
  <si>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</si>
  <si>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</si>
  <si>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</si>
  <si>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</si>
  <si>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</si>
  <si>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</si>
  <si>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</si>
  <si>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</si>
  <si>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</si>
  <si>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</si>
  <si>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</si>
  <si>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 xml:space="preserve">Prestación de servicios de un Profesional en mercadeo en la ejecucion del convenio IM-14-2023 suscrito al proyecto Dollar Underwear con NIT: 1.121.873.877-8 en el marco del proyecto Impulsa Meta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</si>
  <si>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</si>
  <si>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</si>
  <si>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</si>
  <si>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</si>
  <si>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</si>
  <si>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</si>
  <si>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</si>
  <si>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</si>
  <si>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</si>
  <si>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</si>
  <si>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</si>
  <si>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</si>
  <si>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</si>
  <si>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</si>
  <si>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</si>
  <si>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2021000100183 META IMPULSA META</t>
  </si>
  <si>
    <t xml:space="preserve">1121935687
Villavicencio
</t>
  </si>
  <si>
    <t>MAIKOL FABIAN VEGA ROMERO</t>
  </si>
  <si>
    <t xml:space="preserve">1. Apoyar en la ceación de la estrategia de uso de redes sociales para DOLLAR con el fin de  posicionar la marca 
2. Planificar e implementar campañas en las redes sociales que se alinean con las estrategias de marketing y publicidad de DOLLAR
3. Crea contenido de calidad que conecte con la audiencia y genera engagement. 
4. Supervisar cualquier mención la marca DOLLAR en las redes sociales 
5. Medir los resultados y alcances de los esfuerzos de la estrategia 
6. Mantener relación con influencers y busca colaboraciones comerciales.
7. Presentar un informe mensual de actividades incluyendo anexos y soportes.
8. Realizar el correcto archivo documental físico y digital en la plataforma DRIVE del proyecto.
9. Encontrarse al día por concepto de seguridad social, ARL y prestaciones sociales para el pago (Cuando aplique).
10. Las demás actividades que le sean solicitadas de acuerdo con el objeto contractual. 
 </t>
  </si>
  <si>
    <t>1.        Documento de estrategia de redes sociales para DOLLAR
2.        Plan o programación de la estrategia de posicionamiento de marca en redes sociales
3.        Informe de los resultados obtenidos con la implementación de la estrategia de posicionamiento de marca en redes sociales, utilizando las herramientas disponibles en el medio para medición (Google Alerts, Google Analytics, Canva o Easil, TweetDeck.com, Facebook Insights, etc.)</t>
  </si>
  <si>
    <t>MES</t>
  </si>
  <si>
    <r>
      <rPr>
        <rFont val="Calibri"/>
        <b/>
        <color theme="1"/>
        <sz val="11.0"/>
      </rPr>
      <t>UNICO PAGO1:</t>
    </r>
    <r>
      <rPr>
        <rFont val="Calibri"/>
        <color theme="1"/>
        <sz val="11.0"/>
      </rPr>
      <t xml:space="preserve">  a la entrega de documento que evidencie la estrategia de redes sociales para DOLLAR, el Plan o programación de la estrategia de posicionamiento de marca en redes sociales,
 los resultados obtenidos con la implementación de la estrategia de posicionamiento de marca en redes sociales, utilizando las herramientas disponibles en el medio para medición (Google Alerts, Google Analytics, Canva o Easil, TweetDeck.com, Facebook Insights, etc.),y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r>
  </si>
  <si>
    <t>FECHA DE INICIO DE SOLICITUD:</t>
  </si>
  <si>
    <t>FECHA DE FINALIZACION DE SOLICITUD:</t>
  </si>
  <si>
    <t xml:space="preserve">NOMBRE Y CC SUPERVISOR DEL CONTRATO </t>
  </si>
  <si>
    <t>MARIA ALEJANDRA VELASQUEZ LOPEZ</t>
  </si>
  <si>
    <t>NOMBRE DE QUIEN SOLICITA</t>
  </si>
  <si>
    <t>YOLIMA ZENITH AREVALO QUINTERO</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</si>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</sst>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6">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center"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readingOrder="0" vertical="center"/>
    </xf>
    <xf borderId="21" fillId="2" fontId="3" numFmtId="0" xfId="0" applyAlignment="1" applyBorder="1" applyFont="1">
      <alignment horizontal="center" readingOrder="0" shrinkToFit="0" vertical="center" wrapText="1"/>
    </xf>
    <xf borderId="21" fillId="0" fontId="3" numFmtId="0" xfId="0" applyAlignment="1" applyBorder="1" applyFont="1">
      <alignment readingOrder="0" shrinkToFit="0" vertical="center" wrapText="1"/>
    </xf>
    <xf borderId="19" fillId="0" fontId="3" numFmtId="0" xfId="0" applyAlignment="1" applyBorder="1" applyFont="1">
      <alignment readingOrder="0" shrinkToFit="0" vertical="center" wrapText="1"/>
    </xf>
    <xf borderId="21" fillId="2" fontId="3" numFmtId="164" xfId="0" applyAlignment="1" applyBorder="1" applyFont="1" applyNumberFormat="1">
      <alignment horizontal="center" readingOrder="0" vertical="center"/>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readingOrder="0"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9" fillId="2" fontId="3" numFmtId="0" xfId="0" applyAlignment="1" applyBorder="1" applyFont="1">
      <alignment horizontal="center"/>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30"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31" fillId="2" fontId="1" numFmtId="0" xfId="0" applyAlignment="1" applyBorder="1" applyFont="1">
      <alignment horizontal="center" shrinkToFit="0" vertical="center" wrapText="1"/>
    </xf>
    <xf borderId="32" fillId="0" fontId="2" numFmtId="0" xfId="0" applyBorder="1" applyFont="1"/>
    <xf borderId="33" fillId="0" fontId="2" numFmtId="0" xfId="0" applyBorder="1" applyFont="1"/>
    <xf borderId="34" fillId="2" fontId="3" numFmtId="0" xfId="0" applyAlignment="1" applyBorder="1" applyFont="1">
      <alignment horizontal="center" readingOrder="0" vertical="center"/>
    </xf>
    <xf borderId="35"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45072.0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30" t="s">
        <v>28</v>
      </c>
      <c r="G11" s="29" t="s">
        <v>29</v>
      </c>
      <c r="H11" s="29" t="s">
        <v>30</v>
      </c>
      <c r="I11" s="29" t="s">
        <v>31</v>
      </c>
      <c r="J11" s="29" t="s">
        <v>32</v>
      </c>
      <c r="K11" s="29" t="s">
        <v>33</v>
      </c>
      <c r="L11" s="29" t="s">
        <v>34</v>
      </c>
      <c r="M11" s="29" t="s">
        <v>35</v>
      </c>
      <c r="N11" s="29" t="s">
        <v>36</v>
      </c>
      <c r="O11" s="31" t="s">
        <v>37</v>
      </c>
      <c r="P11" s="6"/>
      <c r="Q11" s="6"/>
      <c r="R11" s="6"/>
      <c r="S11" s="6"/>
      <c r="T11" s="6"/>
      <c r="U11" s="6"/>
      <c r="V11" s="6"/>
      <c r="W11" s="6"/>
      <c r="X11" s="6"/>
      <c r="Y11" s="6"/>
      <c r="Z11" s="6"/>
      <c r="AA11" s="6"/>
      <c r="AB11" s="6"/>
      <c r="AC11" s="6"/>
      <c r="AD11" s="6"/>
      <c r="AE11" s="6"/>
    </row>
    <row r="12" ht="92.25" customHeight="1">
      <c r="A12" s="32">
        <v>1.0</v>
      </c>
      <c r="B12" s="33" t="s">
        <v>38</v>
      </c>
      <c r="C12" s="32" t="s">
        <v>2</v>
      </c>
      <c r="D12" s="34" t="s">
        <v>39</v>
      </c>
      <c r="E12" s="35" t="s">
        <v>40</v>
      </c>
      <c r="F12" s="36" t="s">
        <v>41</v>
      </c>
      <c r="G12" s="37" t="s">
        <v>42</v>
      </c>
      <c r="H12" s="38">
        <v>45132.0</v>
      </c>
      <c r="I12" s="38">
        <v>45162.0</v>
      </c>
      <c r="J12" s="35">
        <v>1.0</v>
      </c>
      <c r="K12" s="39">
        <v>1.0</v>
      </c>
      <c r="L12" s="32" t="s">
        <v>43</v>
      </c>
      <c r="M12" s="40">
        <v>5100000.0</v>
      </c>
      <c r="N12" s="40">
        <v>5100000.0</v>
      </c>
      <c r="O12" s="35" t="s">
        <v>44</v>
      </c>
      <c r="P12" s="41">
        <f>+M12/30</f>
        <v>170000</v>
      </c>
      <c r="Q12" s="41"/>
      <c r="R12" s="42">
        <v>426666.0</v>
      </c>
      <c r="S12" s="41"/>
      <c r="T12" s="41"/>
      <c r="U12" s="41"/>
      <c r="V12" s="41"/>
      <c r="W12" s="41"/>
      <c r="X12" s="41"/>
      <c r="Y12" s="41"/>
      <c r="Z12" s="41"/>
      <c r="AA12" s="41"/>
      <c r="AB12" s="41"/>
      <c r="AC12" s="41"/>
      <c r="AD12" s="41"/>
      <c r="AE12" s="41"/>
    </row>
    <row r="13" ht="48.0" customHeight="1">
      <c r="A13" s="43" t="s">
        <v>45</v>
      </c>
      <c r="B13" s="44"/>
      <c r="C13" s="45"/>
      <c r="D13" s="46" t="s">
        <v>46</v>
      </c>
      <c r="E13" s="45"/>
      <c r="F13" s="47"/>
      <c r="G13" s="48"/>
      <c r="H13" s="48"/>
      <c r="I13" s="49"/>
      <c r="J13" s="48"/>
      <c r="K13" s="48"/>
      <c r="L13" s="48"/>
      <c r="M13" s="50"/>
      <c r="N13" s="48"/>
      <c r="O13" s="51"/>
      <c r="P13" s="6"/>
      <c r="Q13" s="6"/>
      <c r="R13" s="52">
        <f>+R12-M12</f>
        <v>-4673334</v>
      </c>
      <c r="S13" s="6"/>
      <c r="T13" s="6"/>
      <c r="U13" s="6"/>
      <c r="V13" s="6"/>
      <c r="W13" s="6"/>
      <c r="X13" s="6"/>
      <c r="Y13" s="6"/>
      <c r="Z13" s="6"/>
      <c r="AA13" s="6"/>
      <c r="AB13" s="6"/>
      <c r="AC13" s="6"/>
      <c r="AD13" s="6"/>
      <c r="AE13" s="6"/>
    </row>
    <row r="14" ht="33.75" customHeight="1">
      <c r="A14" s="22" t="s">
        <v>47</v>
      </c>
      <c r="B14" s="21"/>
      <c r="C14" s="21"/>
      <c r="D14" s="19"/>
      <c r="E14" s="53" t="s">
        <v>48</v>
      </c>
      <c r="F14" s="21"/>
      <c r="G14" s="21"/>
      <c r="H14" s="21"/>
      <c r="I14" s="21"/>
      <c r="J14" s="21"/>
      <c r="K14" s="21"/>
      <c r="L14" s="21"/>
      <c r="M14" s="21"/>
      <c r="N14" s="21"/>
      <c r="O14" s="10"/>
      <c r="P14" s="6"/>
      <c r="Q14" s="6"/>
      <c r="R14" s="52"/>
      <c r="S14" s="6"/>
      <c r="T14" s="6"/>
      <c r="U14" s="6"/>
      <c r="V14" s="6"/>
      <c r="W14" s="6"/>
      <c r="X14" s="6"/>
      <c r="Y14" s="6"/>
      <c r="Z14" s="6"/>
      <c r="AA14" s="6"/>
      <c r="AB14" s="6"/>
      <c r="AC14" s="6"/>
      <c r="AD14" s="6"/>
      <c r="AE14" s="6"/>
    </row>
    <row r="15">
      <c r="A15" s="22" t="s">
        <v>49</v>
      </c>
      <c r="B15" s="21"/>
      <c r="C15" s="21"/>
      <c r="D15" s="19"/>
      <c r="E15" s="5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51</v>
      </c>
      <c r="B16" s="55"/>
      <c r="C16" s="55"/>
      <c r="D16" s="56"/>
      <c r="E16" s="57" t="s">
        <v>52</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f>+'SOLICITUD DE CONTRATO '!M12</f>
        <v>5100000</v>
      </c>
      <c r="B1" s="64">
        <f>+A1/30</f>
        <v>170000</v>
      </c>
    </row>
    <row r="2">
      <c r="B2" s="64">
        <f>+B1*23</f>
        <v>3910000</v>
      </c>
    </row>
    <row r="4">
      <c r="A4" s="63">
        <f>+A1*8</f>
        <v>40800000</v>
      </c>
      <c r="B4" s="65">
        <f>+A4+B2</f>
        <v>44710000</v>
      </c>
    </row>
    <row r="11">
      <c r="A11" s="66">
        <v>1.0</v>
      </c>
      <c r="B11" s="64">
        <f>(3634104/30)*24</f>
        <v>2907283.2</v>
      </c>
      <c r="C11" s="61" t="s">
        <v>53</v>
      </c>
    </row>
    <row r="12">
      <c r="A12" s="61"/>
      <c r="B12" s="64">
        <f>(3634104*8)</f>
        <v>29072832</v>
      </c>
      <c r="C12" s="61" t="s">
        <v>54</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