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6+ES4pFj8Uw2Vi61mfkLqMb0L/mk4bfYSfS3pF6UYAw="/>
    </ext>
  </extLst>
</workbook>
</file>

<file path=xl/sharedStrings.xml><?xml version="1.0" encoding="utf-8"?>
<sst xmlns="http://schemas.openxmlformats.org/spreadsheetml/2006/main" count="50" uniqueCount="49">
  <si>
    <t xml:space="preserve">SOLICITUD DE CONTRATO U ORDEN DE SERVICIO DE COMPRA </t>
  </si>
  <si>
    <t>FT-026</t>
  </si>
  <si>
    <t>VERSION 004</t>
  </si>
  <si>
    <t>FECHA: 27/04/2022</t>
  </si>
  <si>
    <t>FECHA DE SOLICITUD</t>
  </si>
  <si>
    <t xml:space="preserve">AREA QUE LO SOLICITA </t>
  </si>
  <si>
    <t>Gerencia de proyecto</t>
  </si>
  <si>
    <t xml:space="preserve">A QUIEN LE SOLICITA </t>
  </si>
  <si>
    <t xml:space="preserve">Asesor Juridico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</si>
  <si>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</si>
  <si>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</si>
  <si>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</si>
  <si>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</si>
  <si>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</si>
  <si>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</si>
  <si>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 xml:space="preserve">Prestacion de servicios de apoyo a la gestión de un tecnico en administración  de empresas como Facilitadora de Innovación en la ejecución del convenio  IM-018-2023 en la empresa Finca El Silencio Silvestre con NIT 80.191.655-3, cofinanciado  en el marco del proyecto Impulsa Meta.                                                                                
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</si>
  <si>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</si>
  <si>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</si>
  <si>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</si>
  <si>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</si>
  <si>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</si>
  <si>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</si>
  <si>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</si>
  <si>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</si>
  <si>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</si>
  <si>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</si>
  <si>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</si>
  <si>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</si>
  <si>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</si>
  <si>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</si>
  <si>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</si>
  <si>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</si>
  <si>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 xml:space="preserve">TALENTO HUMANO </t>
  </si>
  <si>
    <t>40387998 
Villavicencio</t>
  </si>
  <si>
    <t>LEYDTIH CONSTANZA SÁNCHEZ MORALES</t>
  </si>
  <si>
    <t>Facilitar el proceso de construcción del prototipado del servicio de la empresa el Silencio Silvestre. 
Acompañar en todas las fases del proyecto. 
Validar la propuesta de innovación a través de entrevistas, encuestas, directorio.
Presentar un informe mensual de actividades incluyendo anexos y soportes.
Realizar el correcto archivo documental físico y digital en la plataforma DRIVE del proyecto.
Encontrarse al día por concepto de seguridad social, ARL y prestaciones sociales para el pago (Cuando aplique).
Las demás actividades que le sean solicitadas de acuerdo con el objeto contractual.</t>
  </si>
  <si>
    <t>Resultados de proceso de validación. (Encuestas, estadisticas del prototipado)</t>
  </si>
  <si>
    <t>24 dias</t>
  </si>
  <si>
    <t>dias</t>
  </si>
  <si>
    <t>Se realizará un único pago así: 
Pago 1: un primer y unico pago por valor de $400.000 a la entrega de los resultados de proceso de validación (encuestas, estadisticas del prototipado), y previa presentación de informe de actividades ejecutadas, informe de supervisión y acreditar los pagos al Sistema Integral de Seguridad Social y Aportes Parafiscales.
Para el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</si>
  <si>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</si>
  <si>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</si>
  <si>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</si>
  <si>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</si>
  <si>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</si>
  <si>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JANETH ROJAS</t>
  </si>
  <si>
    <t>CARGO DE QUIEN SOLICITA</t>
  </si>
  <si>
    <t>ASESOR TECNICO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</si>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</sst>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dd/mm/yyyy"/>
    <numFmt numFmtId="166" formatCode="_-&quot;$&quot;\ * #,##0.00_-;\-&quot;$&quot;\ * #,##0.00_-;_-&quot;$&quot;\ * &quot;-&quot;??_-;_-@"/>
    <numFmt numFmtId="167" formatCode="_-&quot;$&quot;* #,##0.00_-;\-&quot;$&quot;* #,##0.00_-;_-&quot;$&quot;* &quot;-&quot;_-;_-@"/>
    <numFmt numFmtId="168" formatCode="_-* #,##0_-;\-* #,##0_-;_-* &quot;-&quot;_-;_-@"/>
    <numFmt numFmtId="169" formatCode="_-&quot;$&quot;* #,##0_-;\-&quot;$&quot;* #,##0_-;_-&quot;$&quot;* &quot;-&quot;_-;_-@"/>
    <numFmt numFmtId="170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left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center" readingOrder="0" vertical="center"/>
    </xf>
    <xf borderId="21" fillId="2" fontId="3" numFmtId="166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7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8" xfId="0" applyAlignment="1" applyBorder="1" applyFont="1" applyNumberFormat="1">
      <alignment horizontal="center"/>
    </xf>
    <xf borderId="27" fillId="2" fontId="3" numFmtId="166" xfId="0" applyAlignment="1" applyBorder="1" applyFont="1" applyNumberFormat="1">
      <alignment horizontal="center"/>
    </xf>
    <xf borderId="28" fillId="2" fontId="3" numFmtId="169" xfId="0" applyAlignment="1" applyBorder="1" applyFont="1" applyNumberFormat="1">
      <alignment horizontal="center"/>
    </xf>
    <xf borderId="6" fillId="2" fontId="3" numFmtId="167" xfId="0" applyBorder="1" applyFont="1" applyNumberFormat="1"/>
    <xf borderId="18" fillId="3" fontId="1" numFmtId="0" xfId="0" applyAlignment="1" applyBorder="1" applyFill="1" applyFont="1">
      <alignment horizontal="center" shrinkToFit="0" vertical="bottom" wrapText="1"/>
    </xf>
    <xf borderId="20" fillId="3" fontId="3" numFmtId="0" xfId="0" applyAlignment="1" applyBorder="1" applyFont="1">
      <alignment horizontal="left" vertical="bottom"/>
    </xf>
    <xf borderId="0" fillId="3" fontId="3" numFmtId="0" xfId="0" applyAlignment="1" applyFont="1">
      <alignment vertical="bottom"/>
    </xf>
    <xf borderId="0" fillId="3" fontId="3" numFmtId="167" xfId="0" applyAlignment="1" applyFont="1" applyNumberFormat="1">
      <alignment vertical="bottom"/>
    </xf>
    <xf borderId="13" fillId="3" fontId="1" numFmtId="0" xfId="0" applyAlignment="1" applyBorder="1" applyFont="1">
      <alignment horizontal="center" shrinkToFit="0" vertical="bottom" wrapText="1"/>
    </xf>
    <xf borderId="14" fillId="3" fontId="3" numFmtId="0" xfId="0" applyAlignment="1" applyBorder="1" applyFont="1">
      <alignment horizontal="left" vertical="bottom"/>
    </xf>
    <xf borderId="29" fillId="3" fontId="1" numFmtId="0" xfId="0" applyAlignment="1" applyBorder="1" applyFont="1">
      <alignment horizontal="center" shrinkToFit="0" vertical="bottom" wrapText="1"/>
    </xf>
    <xf borderId="30" fillId="0" fontId="2" numFmtId="0" xfId="0" applyBorder="1" applyFont="1"/>
    <xf borderId="31" fillId="0" fontId="2" numFmtId="0" xfId="0" applyBorder="1" applyFont="1"/>
    <xf borderId="30" fillId="3" fontId="3" numFmtId="0" xfId="0" applyAlignment="1" applyBorder="1" applyFont="1">
      <alignment horizontal="left" vertical="bottom"/>
    </xf>
    <xf borderId="6" fillId="2" fontId="3" numFmtId="0" xfId="0" applyAlignment="1" applyBorder="1" applyFont="1">
      <alignment shrinkToFit="0" wrapText="1"/>
    </xf>
    <xf borderId="6" fillId="2" fontId="3" numFmtId="166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9" xfId="0" applyFont="1" applyNumberFormat="1"/>
    <xf borderId="0" fillId="0" fontId="3" numFmtId="167" xfId="0" applyFont="1" applyNumberFormat="1"/>
    <xf borderId="0" fillId="0" fontId="3" numFmtId="170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8.43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2</v>
      </c>
      <c r="O2" s="10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3</v>
      </c>
      <c r="O3" s="12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4</v>
      </c>
      <c r="B5" s="19"/>
      <c r="C5" s="20">
        <v>45146.0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5</v>
      </c>
      <c r="B6" s="21"/>
      <c r="C6" s="21"/>
      <c r="D6" s="19"/>
      <c r="E6" s="23" t="s">
        <v>6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7</v>
      </c>
      <c r="B7" s="21"/>
      <c r="C7" s="21"/>
      <c r="D7" s="19"/>
      <c r="E7" s="23" t="s">
        <v>8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9</v>
      </c>
      <c r="B8" s="21"/>
      <c r="C8" s="21"/>
      <c r="D8" s="19"/>
      <c r="E8" s="24" t="s">
        <v>10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11</v>
      </c>
      <c r="B9" s="21"/>
      <c r="C9" s="21"/>
      <c r="D9" s="19"/>
      <c r="E9" s="25" t="s">
        <v>12</v>
      </c>
      <c r="F9" s="26" t="s">
        <v>13</v>
      </c>
      <c r="G9" s="27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14</v>
      </c>
      <c r="B10" s="21"/>
      <c r="C10" s="21"/>
      <c r="D10" s="19"/>
      <c r="E10" s="28" t="s">
        <v>15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16</v>
      </c>
      <c r="B11" s="30" t="s">
        <v>17</v>
      </c>
      <c r="C11" s="30" t="s">
        <v>18</v>
      </c>
      <c r="D11" s="30" t="s">
        <v>19</v>
      </c>
      <c r="E11" s="30" t="s">
        <v>20</v>
      </c>
      <c r="F11" s="30" t="s">
        <v>21</v>
      </c>
      <c r="G11" s="30" t="s">
        <v>22</v>
      </c>
      <c r="H11" s="30" t="s">
        <v>23</v>
      </c>
      <c r="I11" s="30" t="s">
        <v>24</v>
      </c>
      <c r="J11" s="30" t="s">
        <v>25</v>
      </c>
      <c r="K11" s="30" t="s">
        <v>26</v>
      </c>
      <c r="L11" s="30" t="s">
        <v>27</v>
      </c>
      <c r="M11" s="30" t="s">
        <v>28</v>
      </c>
      <c r="N11" s="30" t="s">
        <v>29</v>
      </c>
      <c r="O11" s="31" t="s">
        <v>30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93.5" customHeight="1">
      <c r="A12" s="32">
        <v>1.0</v>
      </c>
      <c r="B12" s="33" t="s">
        <v>31</v>
      </c>
      <c r="C12" s="32" t="s">
        <v>32</v>
      </c>
      <c r="D12" s="34" t="s">
        <v>33</v>
      </c>
      <c r="E12" s="33" t="s">
        <v>34</v>
      </c>
      <c r="F12" s="35" t="s">
        <v>35</v>
      </c>
      <c r="G12" s="25" t="s">
        <v>36</v>
      </c>
      <c r="H12" s="36">
        <v>45146.0</v>
      </c>
      <c r="I12" s="37">
        <v>45169.0</v>
      </c>
      <c r="J12" s="38" t="s">
        <v>37</v>
      </c>
      <c r="K12" s="32">
        <v>1.0</v>
      </c>
      <c r="L12" s="39" t="s">
        <v>38</v>
      </c>
      <c r="M12" s="40">
        <v>400000.0</v>
      </c>
      <c r="N12" s="40">
        <f>M12</f>
        <v>400000</v>
      </c>
      <c r="O12" s="38" t="s">
        <v>39</v>
      </c>
      <c r="P12" s="41"/>
      <c r="Q12" s="41"/>
      <c r="R12" s="4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ht="48.0" customHeight="1">
      <c r="A13" s="43" t="s">
        <v>40</v>
      </c>
      <c r="B13" s="44"/>
      <c r="C13" s="45">
        <f>C5</f>
        <v>45146</v>
      </c>
      <c r="D13" s="46" t="s">
        <v>41</v>
      </c>
      <c r="E13" s="45">
        <f>H12</f>
        <v>45146</v>
      </c>
      <c r="F13" s="47"/>
      <c r="G13" s="47"/>
      <c r="H13" s="47"/>
      <c r="I13" s="48"/>
      <c r="J13" s="47"/>
      <c r="K13" s="47"/>
      <c r="L13" s="47"/>
      <c r="M13" s="49"/>
      <c r="N13" s="47"/>
      <c r="O13" s="50"/>
      <c r="P13" s="6"/>
      <c r="Q13" s="6"/>
      <c r="R13" s="5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52" t="s">
        <v>42</v>
      </c>
      <c r="B14" s="21"/>
      <c r="C14" s="21"/>
      <c r="D14" s="10"/>
      <c r="E14" s="53" t="s">
        <v>43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54"/>
      <c r="Q14" s="54"/>
      <c r="R14" s="55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>
      <c r="A15" s="56" t="s">
        <v>44</v>
      </c>
      <c r="B15" s="14"/>
      <c r="C15" s="14"/>
      <c r="D15" s="17"/>
      <c r="E15" s="57" t="s">
        <v>45</v>
      </c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ht="15.75" customHeight="1">
      <c r="A16" s="58" t="s">
        <v>46</v>
      </c>
      <c r="B16" s="59"/>
      <c r="C16" s="59"/>
      <c r="D16" s="60"/>
      <c r="E16" s="61" t="s">
        <v>47</v>
      </c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ht="15.75" customHeight="1">
      <c r="A17" s="6"/>
      <c r="B17" s="6"/>
      <c r="C17" s="6"/>
      <c r="D17" s="6"/>
      <c r="E17" s="6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2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2"/>
      <c r="F34" s="6"/>
      <c r="G34" s="6"/>
      <c r="H34" s="6"/>
      <c r="I34" s="6"/>
      <c r="J34" s="6"/>
      <c r="K34" s="6"/>
      <c r="L34" s="6"/>
      <c r="M34" s="6"/>
      <c r="N34" s="6"/>
      <c r="O34" s="6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2"/>
      <c r="F35" s="6"/>
      <c r="G35" s="6"/>
      <c r="H35" s="6"/>
      <c r="I35" s="6"/>
      <c r="J35" s="6"/>
      <c r="K35" s="6"/>
      <c r="L35" s="6"/>
      <c r="M35" s="6"/>
      <c r="N35" s="6"/>
      <c r="O35" s="6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2"/>
      <c r="F36" s="6"/>
      <c r="G36" s="6"/>
      <c r="H36" s="6"/>
      <c r="I36" s="6"/>
      <c r="J36" s="6"/>
      <c r="K36" s="6"/>
      <c r="L36" s="6"/>
      <c r="M36" s="6"/>
      <c r="N36" s="6"/>
      <c r="O36" s="63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2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2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2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2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2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2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2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2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2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2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2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2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2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2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2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2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2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2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2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2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2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2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2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2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2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2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2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2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2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2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2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2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2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2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2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2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2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2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2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2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2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2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2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2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2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2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2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2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2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2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2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2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2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2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2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2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2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2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2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2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2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2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2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2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2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2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2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2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2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2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2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2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2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2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2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2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2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2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2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2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2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2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2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2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2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2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2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2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2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2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2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2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2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2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2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2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2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2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2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2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2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2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2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2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2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2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2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2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2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2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2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2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2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2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2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2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2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2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2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2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2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2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2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2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2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2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2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2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2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2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2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2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2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2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2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2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2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2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2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2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2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2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2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2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2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2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2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2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2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2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2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2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2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2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2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2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2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2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2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2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2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2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2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2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2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2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2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2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2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2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2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2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2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2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2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2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2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2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2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2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2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2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2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2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2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2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2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2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2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2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2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2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2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2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2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2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2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2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2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2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2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2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2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2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2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2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2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2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2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2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2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2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2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2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2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2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2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2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2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2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2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2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2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2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2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2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2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2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2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2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2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2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2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2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2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2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2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2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2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2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2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2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2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2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2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2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2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2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2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2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2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2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2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2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2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2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2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2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2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2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2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2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2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2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2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2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2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2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2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2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2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2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2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2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2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2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2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2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2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2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2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2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2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2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2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2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2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2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2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2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2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2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2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2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2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2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2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2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2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2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2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2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2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2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2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2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2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2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2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2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2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2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2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2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2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2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2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2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2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2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2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2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2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2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2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2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2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2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2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2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2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2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2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2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2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2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2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2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2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2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2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2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2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2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2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2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2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2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2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2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2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2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2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2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2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2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2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2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2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2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2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2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2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2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2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2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2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2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2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2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2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2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2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2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2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2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2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2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2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2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2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2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2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2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2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2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2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2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2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2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2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2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2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2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2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2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2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2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2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2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2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2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2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2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2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2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2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2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2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2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2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2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2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2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2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2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2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2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2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2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2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2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2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2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2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2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2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2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2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2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2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2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2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2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2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2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2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2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2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2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2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2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2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2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2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2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2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2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2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2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2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2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2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2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2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2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2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2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2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2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2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2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2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2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2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2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2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2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2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2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2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2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2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2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2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2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2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2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2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2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2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2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2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2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2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2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2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2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2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2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2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2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2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2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2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2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2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2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2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2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2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2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2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2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2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2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2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2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2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2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2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2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2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2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2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2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2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2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2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2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2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2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2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2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2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2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2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2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2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2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2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2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2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2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2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2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2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2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2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2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2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2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2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2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2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2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2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2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2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2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2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2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2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2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2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2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2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2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2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2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2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2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2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2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2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2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2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2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2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2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2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2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2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2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2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2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2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2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2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2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2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2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2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2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2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2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2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2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2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2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2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2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2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2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2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2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2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2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2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2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2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2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2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2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2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2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2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2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2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2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2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2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2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2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2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2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2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2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2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2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2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2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2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2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2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2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2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2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2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2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2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2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2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2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2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2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2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2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2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2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2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2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2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2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2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2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2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2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2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2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2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2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2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2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2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2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2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2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2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2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2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2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2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2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2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2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2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2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2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2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2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2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2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2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2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2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2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2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2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2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2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2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2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2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2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2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2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2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2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2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2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2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2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2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2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2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2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2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2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2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2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2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2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2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2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2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2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2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2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2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2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2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2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2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2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2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2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2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2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2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2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2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2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2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2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2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2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2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2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2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2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2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2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2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2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2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2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2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2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2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2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2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2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2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2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2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2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2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2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2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2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2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2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2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2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2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2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2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2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2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2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2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2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2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2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2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2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2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2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2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2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2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2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2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2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2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2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2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2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2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2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2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2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2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2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2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2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2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2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2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2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2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2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2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2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2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2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2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2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2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2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2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2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2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2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2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2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2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2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2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2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2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2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2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2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2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2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2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2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2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2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2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2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2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2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2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2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2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2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2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2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2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2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2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2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2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2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2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2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2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2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2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2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2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2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2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2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2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2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2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2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2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2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2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2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2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2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2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2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2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2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2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2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2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2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2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2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2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2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2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2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2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2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2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2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2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2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2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2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2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2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2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2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2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2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2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>
      <c r="A988" s="64"/>
      <c r="B988" s="64"/>
      <c r="C988" s="64"/>
      <c r="D988" s="64"/>
      <c r="E988" s="65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  <c r="AE988" s="64"/>
    </row>
    <row r="989">
      <c r="A989" s="64"/>
      <c r="B989" s="64"/>
      <c r="C989" s="64"/>
      <c r="D989" s="64"/>
      <c r="E989" s="65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  <c r="AE989" s="64"/>
    </row>
    <row r="990">
      <c r="A990" s="64"/>
      <c r="B990" s="64"/>
      <c r="C990" s="64"/>
      <c r="D990" s="64"/>
      <c r="E990" s="65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  <c r="AE990" s="64"/>
    </row>
    <row r="991">
      <c r="A991" s="64"/>
      <c r="B991" s="64"/>
      <c r="C991" s="64"/>
      <c r="D991" s="64"/>
      <c r="E991" s="65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  <c r="AE991" s="64"/>
    </row>
    <row r="992">
      <c r="A992" s="64"/>
      <c r="B992" s="64"/>
      <c r="C992" s="64"/>
      <c r="D992" s="64"/>
      <c r="E992" s="65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  <c r="AE992" s="64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6">
        <f>+'SOLICITUD DE CONTRATO '!M12</f>
        <v>400000</v>
      </c>
      <c r="B1" s="67">
        <f>+A1/30</f>
        <v>13333.33333</v>
      </c>
    </row>
    <row r="2">
      <c r="B2" s="67">
        <f>+B1*23</f>
        <v>306666.6667</v>
      </c>
    </row>
    <row r="4">
      <c r="A4" s="66">
        <f>+A1*8</f>
        <v>3200000</v>
      </c>
      <c r="B4" s="68">
        <f>+A4+B2</f>
        <v>3506666.667</v>
      </c>
    </row>
    <row r="11">
      <c r="A11" s="69">
        <v>1.0</v>
      </c>
      <c r="B11" s="67">
        <f>(3634104/30)*24</f>
        <v>2907283.2</v>
      </c>
      <c r="C11" s="64" t="s">
        <v>37</v>
      </c>
    </row>
    <row r="12">
      <c r="A12" s="64"/>
      <c r="B12" s="67">
        <f>(3634104*8)</f>
        <v>29072832</v>
      </c>
      <c r="C12" s="64" t="s">
        <v>48</v>
      </c>
    </row>
    <row r="13">
      <c r="A13" s="64"/>
      <c r="B13" s="67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