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3_LVPI/2. TRABAJO/8. UP HOLDING/01. META/2. COORDINACIÓN ADM Y FIN/10. AGOSTO 2023/15. NUEVA CONTRATACIÓN 2/"/>
    </mc:Choice>
  </mc:AlternateContent>
  <xr:revisionPtr revIDLastSave="0" documentId="13_ncr:1_{B96C3B68-CD15-1B43-A94B-BA9070D4F15C}" xr6:coauthVersionLast="36" xr6:coauthVersionMax="36" xr10:uidLastSave="{00000000-0000-0000-0000-000000000000}"/>
  <bookViews>
    <workbookView xWindow="0" yWindow="460" windowWidth="25600" windowHeight="14560" xr2:uid="{00000000-000D-0000-FFFF-FFFF00000000}"/>
  </bookViews>
  <sheets>
    <sheet name="SOLICITUD DE CONTRATO " sheetId="1" r:id="rId1"/>
    <sheet name="Hoja1" sheetId="2" r:id="rId2"/>
  </sheets>
  <definedNames>
    <definedName name="_xlnm.Print_Area" localSheetId="0">'SOLICITUD DE CONTRATO '!$A$1:$O$16</definedName>
  </definedNames>
  <calcPr calcId="181029"/>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M12" i="1" l="1"/>
  <c r="E13" i="1"/>
  <c r="N12" i="1" l="1"/>
  <c r="H12" i="1"/>
  <c r="C5" i="1"/>
  <c r="B13" i="2" l="1"/>
  <c r="B12" i="2"/>
  <c r="B11" i="2"/>
  <c r="A1" i="2" l="1"/>
  <c r="B1" i="2" s="1"/>
  <c r="B2" i="2" s="1"/>
  <c r="A4" i="2" l="1"/>
  <c r="B4" i="2" s="1"/>
</calcChain>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<sst xmlns="http://schemas.openxmlformats.org/spreadsheetml/2006/main" count="55" uniqueCount="54">
  <si>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</si>
  <si>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</si>
  <si>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</si>
  <si>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</si>
  <si>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</si>
  <si>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</si>
  <si>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</si>
  <si>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</si>
  <si>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</si>
  <si>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</si>
  <si>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</si>
  <si>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</si>
  <si>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</si>
  <si>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</si>
  <si>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</si>
  <si>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</si>
  <si>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</si>
  <si>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</si>
  <si>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</si>
  <si>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</si>
  <si>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</si>
  <si>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</si>
  <si>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</si>
  <si>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</si>
  <si>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</si>
  <si>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</si>
  <si>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</si>
  <si>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</si>
  <si>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</si>
  <si>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</si>
  <si>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</si>
  <si>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</si>
  <si>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</si>
  <si>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</si>
  <si>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</si>
  <si>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</si>
  <si>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</si>
  <si>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</si>
  <si>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</si>
  <si>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</si>
  <si>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</si>
  <si>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</si>
  <si>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</si>
  <si>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</si>
  <si>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</si>
  <si>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24 dias</t>
  </si>
  <si>
    <t>6 meses</t>
  </si>
  <si>
    <t>LEYLA MARULANDA 52.309.769</t>
  </si>
  <si>
    <t xml:space="preserve">1.      Acompañar el proceso de formulación de proyectos de innovación.
2.     Realizar seguimiento técnico a proyectos de innovación que estén en ejecución.
3.     Apoyar la evaluación de proyectos de innovación.
4.    Realizar el correcto archivo documental físico y digital en la plataforma DRIVE del proyecto.
5.     Atender y solucionar las inquietudes de los beneficiarios del programa de innovación empresarial, que sean requeridas para la aplicación de las herramientas y metodologías enseñadas.
6.     Apoyar la supervisión de los contratos derivados de los convenios suscritos con las empresas beneficiarias a cargo.
7.   Apoyar en la estructuración de informes de avance a la ejecución del proyecto.
8.   Apoyar a los operadores en el desarrollo de las actividades dentro del proyecto.
9.   Encontrarse al día en el pago de los aportes parafiscales durante la ejecución del contrato.
10.   Presentar informes de ejecución de actividades para el pago.
11.   Ejecutar las actividades del contrato bajo las orientaciones técnicas de UP HOLDING SAS.
12.   Las demás actividades que le sean solicitadas de acuerdo con el objeto contractual.
</t>
  </si>
  <si>
    <t xml:space="preserve"> 1. Seguimiento a mínimo 8 proyectos de innovacion
 2. Informe de ejecución técnica de mínimo 8 proyectos de innovacion</t>
  </si>
  <si>
    <t>JANETH HERMINDA ROJAS HERNANDEZ</t>
  </si>
  <si>
    <t>Contratar los servicios Profesionales de un administrador en Salud Ocupacional y Auditoría interna en Sistemas Integrados de Gestión ISO 90001, ISO 14001 versión 2015 y OSHAS 180001 2007, para ejercer las actividades de Asesor Técnico para el proyecto de inversión “DESARROLLO DE CAPACIDADES EN GESTIÓN DE LA INNOVACIÓN CON ÉNFASIS EN BIODIVERSIDAD PARA LAS EMPRESAS DEL SECTOR TURISMO ECONOMÍA NARANJA AGROPECUARIO Y AGROINDUSTRIAL QUE APALANQUEN LA COMPETITIVIDAD DEL DEPARTAMENTO DEL META, BPIN 2021000100183</t>
  </si>
  <si>
    <t>DIAS</t>
  </si>
  <si>
    <t>Se realizarán dos pagos así: 
Un primer y único pago por valor de $1.938,188 en mensualidad vencida, previa presentación de informe de actividades ejecutadas, informe de supervisión y acreditar los pagos al Sistema Integral de Seguridad Social y Aportes Parafiscales.
Para realizar el pago final (quinto pago)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</si>
</sst>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d/m/yyyy"/>
    <numFmt numFmtId="166" formatCode="_-&quot;$&quot;\ * #,##0.00_-;\-&quot;$&quot;\ * #,##0.00_-;_-&quot;$&quot;\ * &quot;-&quot;??_-;_-@"/>
    <numFmt numFmtId="167" formatCode="_-&quot;$&quot;* #,##0.00_-;\-&quot;$&quot;* #,##0.00_-;_-&quot;$&quot;* &quot;-&quot;_-;_-@_-"/>
    <numFmt numFmtId="168" formatCode="_-&quot;$&quot;* #,##0.000_-;\-&quot;$&quot;* #,##0.000_-;_-&quot;$&quot;* &quot;-&quot;_-;_-@_-"/>
  </numFmts>
  <fonts count="5">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1" fontId="1" fillId="0" borderId="0" applyFont="0" applyFill="0" applyBorder="0" applyAlignment="0" applyProtection="0"/>
    <xf numFmtId="42" fontId="4" fillId="0" borderId="0" applyFont="0" applyFill="0" applyBorder="0" applyAlignment="0" applyProtection="0"/>
  </cellStyleXfs>
  <cellXfs count="71">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16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5"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165" fontId="3" fillId="2" borderId="28" xfId="0" applyNumberFormat="1" applyFont="1" applyFill="1" applyBorder="1" applyAlignment="1">
      <alignment horizontal="center" vertical="center"/>
    </xf>
    <xf numFmtId="166" fontId="3" fillId="2" borderId="28" xfId="0" applyNumberFormat="1" applyFont="1" applyFill="1" applyBorder="1" applyAlignment="1">
      <alignment horizontal="center" vertical="center"/>
    </xf>
    <xf numFmtId="42" fontId="0" fillId="0" borderId="0" xfId="2" applyFont="1" applyAlignment="1"/>
    <xf numFmtId="167" fontId="0" fillId="0" borderId="0" xfId="2" applyNumberFormat="1" applyFont="1" applyAlignment="1"/>
    <xf numFmtId="44" fontId="0" fillId="0" borderId="0" xfId="0" applyNumberFormat="1" applyFont="1" applyAlignment="1"/>
    <xf numFmtId="0" fontId="3" fillId="2" borderId="34" xfId="0" applyFont="1" applyFill="1" applyBorder="1" applyAlignment="1">
      <alignment horizontal="left" vertical="top" wrapText="1"/>
    </xf>
    <xf numFmtId="0" fontId="1" fillId="0" borderId="0" xfId="0" applyFont="1" applyAlignment="1"/>
    <xf numFmtId="167" fontId="0" fillId="0" borderId="0" xfId="0" applyNumberFormat="1" applyFont="1" applyAlignment="1"/>
    <xf numFmtId="42" fontId="3" fillId="2" borderId="6" xfId="2" applyFont="1" applyFill="1" applyBorder="1"/>
    <xf numFmtId="167" fontId="3" fillId="2" borderId="6" xfId="2" applyNumberFormat="1" applyFont="1" applyFill="1" applyBorder="1"/>
    <xf numFmtId="3" fontId="3" fillId="2" borderId="28" xfId="0" applyNumberFormat="1" applyFont="1" applyFill="1" applyBorder="1" applyAlignment="1">
      <alignment horizontal="center" vertical="center"/>
    </xf>
    <xf numFmtId="167" fontId="3" fillId="2" borderId="31" xfId="2" applyNumberFormat="1" applyFont="1" applyFill="1" applyBorder="1" applyAlignment="1">
      <alignment horizontal="center"/>
    </xf>
    <xf numFmtId="168" fontId="3" fillId="2" borderId="31" xfId="2" applyNumberFormat="1" applyFont="1" applyFill="1" applyBorder="1" applyAlignment="1">
      <alignment horizontal="center"/>
    </xf>
    <xf numFmtId="44" fontId="3" fillId="2" borderId="31" xfId="0" applyNumberFormat="1" applyFont="1" applyFill="1" applyBorder="1" applyAlignment="1">
      <alignment horizontal="center"/>
    </xf>
    <xf numFmtId="42" fontId="3" fillId="2" borderId="33" xfId="2" applyFont="1" applyFill="1" applyBorder="1" applyAlignment="1">
      <alignment horizontal="center"/>
    </xf>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5"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topLeftCell="G7" zoomScale="93" zoomScaleNormal="75" workbookViewId="0">
      <selection activeCell="O13" sqref="O13"/>
    </sheetView>
  </sheetViews>
  <sheetFormatPr baseColWidth="10" defaultColWidth="14.5" defaultRowHeight="15" customHeight="1"/>
  <cols>
    <col min="1" max="1" width="16.33203125" style="2" customWidth="1"/>
    <col min="2" max="2" width="18.6640625" style="2" customWidth="1"/>
    <col min="3" max="3" width="20" style="2" customWidth="1"/>
    <col min="4" max="4" width="23.6640625" style="2" customWidth="1"/>
    <col min="5" max="5" width="18.83203125" style="9" customWidth="1"/>
    <col min="6" max="6" width="71" style="2" customWidth="1"/>
    <col min="7" max="7" width="47.83203125" style="2" customWidth="1"/>
    <col min="8" max="8" width="16" style="2" customWidth="1"/>
    <col min="9" max="9" width="20.5" style="2" customWidth="1"/>
    <col min="10" max="10" width="10.1640625" style="2" customWidth="1"/>
    <col min="11" max="11" width="16.83203125" style="2" customWidth="1"/>
    <col min="12" max="12" width="13.1640625" style="2" customWidth="1"/>
    <col min="13" max="13" width="18" style="2" customWidth="1"/>
    <col min="14" max="14" width="20.1640625" style="2" customWidth="1"/>
    <col min="15" max="15" width="51.1640625" style="2" customWidth="1"/>
    <col min="16" max="16" width="11.5" style="2" customWidth="1"/>
    <col min="17" max="17" width="5.6640625" style="2" customWidth="1"/>
    <col min="18" max="18" width="25.5" style="2" customWidth="1"/>
    <col min="19" max="19" width="10.6640625" style="2" hidden="1" customWidth="1"/>
    <col min="20" max="31" width="10.6640625" style="2" customWidth="1"/>
    <col min="32" max="16384" width="14.5" style="2"/>
  </cols>
  <sheetData>
    <row r="1" spans="1:31">
      <c r="A1" s="41" t="s">
        <v>0</v>
      </c>
      <c r="B1" s="42"/>
      <c r="C1" s="42"/>
      <c r="D1" s="42"/>
      <c r="E1" s="42"/>
      <c r="F1" s="42"/>
      <c r="G1" s="42"/>
      <c r="H1" s="42"/>
      <c r="I1" s="42"/>
      <c r="J1" s="42"/>
      <c r="K1" s="42"/>
      <c r="L1" s="42"/>
      <c r="M1" s="43"/>
      <c r="N1" s="50" t="s">
        <v>1</v>
      </c>
      <c r="O1" s="51"/>
      <c r="P1" s="1"/>
      <c r="Q1" s="1"/>
      <c r="R1" s="1"/>
      <c r="S1" s="1" t="s">
        <v>2</v>
      </c>
      <c r="T1" s="1"/>
      <c r="U1" s="1"/>
      <c r="V1" s="1"/>
      <c r="W1" s="1"/>
      <c r="X1" s="1"/>
      <c r="Y1" s="1"/>
      <c r="Z1" s="1"/>
      <c r="AA1" s="1"/>
      <c r="AB1" s="1"/>
      <c r="AC1" s="1"/>
      <c r="AD1" s="1"/>
      <c r="AE1" s="1"/>
    </row>
    <row r="2" spans="1:31">
      <c r="A2" s="44"/>
      <c r="B2" s="45"/>
      <c r="C2" s="45"/>
      <c r="D2" s="45"/>
      <c r="E2" s="45"/>
      <c r="F2" s="45"/>
      <c r="G2" s="45"/>
      <c r="H2" s="45"/>
      <c r="I2" s="45"/>
      <c r="J2" s="45"/>
      <c r="K2" s="45"/>
      <c r="L2" s="45"/>
      <c r="M2" s="46"/>
      <c r="N2" s="52" t="s">
        <v>3</v>
      </c>
      <c r="O2" s="37"/>
      <c r="P2" s="1"/>
      <c r="Q2" s="1"/>
      <c r="R2" s="1"/>
      <c r="S2" s="1" t="s">
        <v>4</v>
      </c>
      <c r="T2" s="1"/>
      <c r="U2" s="1"/>
      <c r="V2" s="1"/>
      <c r="W2" s="1"/>
      <c r="X2" s="1"/>
      <c r="Y2" s="1"/>
      <c r="Z2" s="1"/>
      <c r="AA2" s="1"/>
      <c r="AB2" s="1"/>
      <c r="AC2" s="1"/>
      <c r="AD2" s="1"/>
      <c r="AE2" s="1"/>
    </row>
    <row r="3" spans="1:31">
      <c r="A3" s="44"/>
      <c r="B3" s="45"/>
      <c r="C3" s="45"/>
      <c r="D3" s="45"/>
      <c r="E3" s="45"/>
      <c r="F3" s="45"/>
      <c r="G3" s="45"/>
      <c r="H3" s="45"/>
      <c r="I3" s="45"/>
      <c r="J3" s="45"/>
      <c r="K3" s="45"/>
      <c r="L3" s="45"/>
      <c r="M3" s="46"/>
      <c r="N3" s="53" t="s">
        <v>5</v>
      </c>
      <c r="O3" s="54"/>
      <c r="P3" s="1"/>
      <c r="Q3" s="1"/>
      <c r="R3" s="1"/>
      <c r="S3" s="1" t="s">
        <v>6</v>
      </c>
      <c r="T3" s="1"/>
      <c r="U3" s="1"/>
      <c r="V3" s="1"/>
      <c r="W3" s="1"/>
      <c r="X3" s="1"/>
      <c r="Y3" s="1"/>
      <c r="Z3" s="1"/>
      <c r="AA3" s="1"/>
      <c r="AB3" s="1"/>
      <c r="AC3" s="1"/>
      <c r="AD3" s="1"/>
      <c r="AE3" s="1"/>
    </row>
    <row r="4" spans="1:31">
      <c r="A4" s="47"/>
      <c r="B4" s="48"/>
      <c r="C4" s="48"/>
      <c r="D4" s="48"/>
      <c r="E4" s="48"/>
      <c r="F4" s="48"/>
      <c r="G4" s="48"/>
      <c r="H4" s="48"/>
      <c r="I4" s="48"/>
      <c r="J4" s="48"/>
      <c r="K4" s="48"/>
      <c r="L4" s="48"/>
      <c r="M4" s="49"/>
      <c r="N4" s="55"/>
      <c r="O4" s="56"/>
      <c r="P4" s="1"/>
      <c r="Q4" s="1"/>
      <c r="R4" s="1"/>
      <c r="S4" s="1" t="s">
        <v>7</v>
      </c>
      <c r="T4" s="1"/>
      <c r="U4" s="1"/>
      <c r="V4" s="1"/>
      <c r="W4" s="1"/>
      <c r="X4" s="1"/>
      <c r="Y4" s="1"/>
      <c r="Z4" s="1"/>
      <c r="AA4" s="1"/>
      <c r="AB4" s="1"/>
      <c r="AC4" s="1"/>
      <c r="AD4" s="1"/>
      <c r="AE4" s="1"/>
    </row>
    <row r="5" spans="1:31">
      <c r="A5" s="57" t="s">
        <v>8</v>
      </c>
      <c r="B5" s="58"/>
      <c r="C5" s="59">
        <f>+C13</f>
        <v>45154</v>
      </c>
      <c r="D5" s="36"/>
      <c r="E5" s="36"/>
      <c r="F5" s="36"/>
      <c r="G5" s="36"/>
      <c r="H5" s="36"/>
      <c r="I5" s="36"/>
      <c r="J5" s="36"/>
      <c r="K5" s="36"/>
      <c r="L5" s="36"/>
      <c r="M5" s="36"/>
      <c r="N5" s="36"/>
      <c r="O5" s="37"/>
      <c r="P5" s="1"/>
      <c r="Q5" s="1"/>
      <c r="R5" s="1"/>
      <c r="S5" s="1" t="s">
        <v>9</v>
      </c>
      <c r="T5" s="1"/>
      <c r="U5" s="1"/>
      <c r="V5" s="1"/>
      <c r="W5" s="1"/>
      <c r="X5" s="1"/>
      <c r="Y5" s="1"/>
      <c r="Z5" s="1"/>
      <c r="AA5" s="1"/>
      <c r="AB5" s="1"/>
      <c r="AC5" s="1"/>
      <c r="AD5" s="1"/>
      <c r="AE5" s="1"/>
    </row>
    <row r="6" spans="1:31">
      <c r="A6" s="60" t="s">
        <v>10</v>
      </c>
      <c r="B6" s="36"/>
      <c r="C6" s="36"/>
      <c r="D6" s="58"/>
      <c r="E6" s="35" t="s">
        <v>37</v>
      </c>
      <c r="F6" s="36"/>
      <c r="G6" s="36"/>
      <c r="H6" s="36"/>
      <c r="I6" s="36"/>
      <c r="J6" s="36"/>
      <c r="K6" s="36"/>
      <c r="L6" s="36"/>
      <c r="M6" s="36"/>
      <c r="N6" s="36"/>
      <c r="O6" s="37"/>
      <c r="P6" s="1"/>
      <c r="Q6" s="1"/>
      <c r="R6" s="1"/>
      <c r="S6" s="1" t="s">
        <v>11</v>
      </c>
      <c r="T6" s="1"/>
      <c r="U6" s="1"/>
      <c r="V6" s="1"/>
      <c r="W6" s="1"/>
      <c r="X6" s="1"/>
      <c r="Y6" s="1"/>
      <c r="Z6" s="1"/>
      <c r="AA6" s="1"/>
      <c r="AB6" s="1"/>
      <c r="AC6" s="1"/>
      <c r="AD6" s="1"/>
      <c r="AE6" s="1"/>
    </row>
    <row r="7" spans="1:31">
      <c r="A7" s="60" t="s">
        <v>12</v>
      </c>
      <c r="B7" s="36"/>
      <c r="C7" s="36"/>
      <c r="D7" s="58"/>
      <c r="E7" s="35" t="s">
        <v>38</v>
      </c>
      <c r="F7" s="36"/>
      <c r="G7" s="36"/>
      <c r="H7" s="36"/>
      <c r="I7" s="36"/>
      <c r="J7" s="36"/>
      <c r="K7" s="36"/>
      <c r="L7" s="36"/>
      <c r="M7" s="36"/>
      <c r="N7" s="36"/>
      <c r="O7" s="37"/>
      <c r="P7" s="1"/>
      <c r="Q7" s="1"/>
      <c r="R7" s="1"/>
      <c r="S7" s="1" t="s">
        <v>13</v>
      </c>
      <c r="T7" s="1"/>
      <c r="U7" s="1"/>
      <c r="V7" s="1"/>
      <c r="W7" s="1"/>
      <c r="X7" s="1"/>
      <c r="Y7" s="1"/>
      <c r="Z7" s="1"/>
      <c r="AA7" s="1"/>
      <c r="AB7" s="1"/>
      <c r="AC7" s="1"/>
      <c r="AD7" s="1"/>
      <c r="AE7" s="1"/>
    </row>
    <row r="8" spans="1:31">
      <c r="A8" s="60" t="s">
        <v>14</v>
      </c>
      <c r="B8" s="36"/>
      <c r="C8" s="36"/>
      <c r="D8" s="58"/>
      <c r="E8" s="65" t="s">
        <v>39</v>
      </c>
      <c r="F8" s="36"/>
      <c r="G8" s="36"/>
      <c r="H8" s="36"/>
      <c r="I8" s="36"/>
      <c r="J8" s="36"/>
      <c r="K8" s="36"/>
      <c r="L8" s="36"/>
      <c r="M8" s="36"/>
      <c r="N8" s="36"/>
      <c r="O8" s="37"/>
      <c r="P8" s="1"/>
      <c r="Q8" s="1"/>
      <c r="R8" s="1"/>
      <c r="S8" s="1"/>
      <c r="T8" s="1"/>
      <c r="U8" s="1"/>
      <c r="V8" s="1"/>
      <c r="W8" s="1"/>
      <c r="X8" s="1"/>
      <c r="Y8" s="1"/>
      <c r="Z8" s="1"/>
      <c r="AA8" s="1"/>
      <c r="AB8" s="1"/>
      <c r="AC8" s="1"/>
      <c r="AD8" s="1"/>
      <c r="AE8" s="1"/>
    </row>
    <row r="9" spans="1:31" ht="16">
      <c r="A9" s="60" t="s">
        <v>15</v>
      </c>
      <c r="B9" s="36"/>
      <c r="C9" s="36"/>
      <c r="D9" s="58"/>
      <c r="E9" s="3" t="s">
        <v>42</v>
      </c>
      <c r="F9" s="4" t="s">
        <v>41</v>
      </c>
      <c r="G9" s="68"/>
      <c r="H9" s="69"/>
      <c r="I9" s="69"/>
      <c r="J9" s="69"/>
      <c r="K9" s="69"/>
      <c r="L9" s="69"/>
      <c r="M9" s="69"/>
      <c r="N9" s="69"/>
      <c r="O9" s="70"/>
      <c r="P9" s="1"/>
      <c r="Q9" s="1"/>
      <c r="R9" s="1"/>
      <c r="S9" s="1"/>
      <c r="T9" s="1"/>
      <c r="U9" s="1"/>
      <c r="V9" s="1"/>
      <c r="W9" s="1"/>
      <c r="X9" s="1"/>
      <c r="Y9" s="1"/>
      <c r="Z9" s="1"/>
      <c r="AA9" s="1"/>
      <c r="AB9" s="1"/>
      <c r="AC9" s="1"/>
      <c r="AD9" s="1"/>
      <c r="AE9" s="1"/>
    </row>
    <row r="10" spans="1:31" ht="41" customHeight="1">
      <c r="A10" s="60" t="s">
        <v>16</v>
      </c>
      <c r="B10" s="36"/>
      <c r="C10" s="36"/>
      <c r="D10" s="58"/>
      <c r="E10" s="65" t="s">
        <v>51</v>
      </c>
      <c r="F10" s="66"/>
      <c r="G10" s="66"/>
      <c r="H10" s="66"/>
      <c r="I10" s="66"/>
      <c r="J10" s="66"/>
      <c r="K10" s="66"/>
      <c r="L10" s="66"/>
      <c r="M10" s="66"/>
      <c r="N10" s="66"/>
      <c r="O10" s="67"/>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8" t="s">
        <v>31</v>
      </c>
      <c r="P11" s="1"/>
      <c r="Q11" s="1"/>
      <c r="R11" s="1"/>
      <c r="S11" s="1"/>
      <c r="T11" s="1"/>
      <c r="U11" s="1"/>
      <c r="V11" s="1"/>
      <c r="W11" s="1"/>
      <c r="X11" s="1"/>
      <c r="Y11" s="1"/>
      <c r="Z11" s="1"/>
      <c r="AA11" s="1"/>
      <c r="AB11" s="1"/>
      <c r="AC11" s="1"/>
      <c r="AD11" s="1"/>
      <c r="AE11" s="1"/>
    </row>
    <row r="12" spans="1:31" s="6" customFormat="1" ht="292" customHeight="1">
      <c r="A12" s="16">
        <v>1</v>
      </c>
      <c r="B12" s="17" t="s">
        <v>40</v>
      </c>
      <c r="C12" s="16" t="s">
        <v>2</v>
      </c>
      <c r="D12" s="30">
        <v>40189917</v>
      </c>
      <c r="E12" s="17" t="s">
        <v>50</v>
      </c>
      <c r="F12" s="25" t="s">
        <v>48</v>
      </c>
      <c r="G12" s="3" t="s">
        <v>49</v>
      </c>
      <c r="H12" s="20">
        <f>+E13</f>
        <v>45154</v>
      </c>
      <c r="I12" s="20">
        <v>45169</v>
      </c>
      <c r="J12" s="17">
        <v>16</v>
      </c>
      <c r="K12" s="16">
        <v>1</v>
      </c>
      <c r="L12" s="16" t="s">
        <v>52</v>
      </c>
      <c r="M12" s="21">
        <f>((3634104/30)*J12)-0.8</f>
        <v>1938188</v>
      </c>
      <c r="N12" s="21">
        <f>+M12</f>
        <v>1938188</v>
      </c>
      <c r="O12" s="17" t="s">
        <v>53</v>
      </c>
      <c r="P12" s="5"/>
      <c r="Q12" s="5"/>
      <c r="R12" s="5"/>
      <c r="S12" s="5"/>
      <c r="T12" s="5"/>
      <c r="U12" s="5"/>
      <c r="V12" s="5"/>
      <c r="W12" s="5"/>
      <c r="X12" s="5"/>
      <c r="Y12" s="5"/>
      <c r="Z12" s="5"/>
      <c r="AA12" s="5"/>
      <c r="AB12" s="5"/>
      <c r="AC12" s="5"/>
      <c r="AD12" s="5"/>
      <c r="AE12" s="5"/>
    </row>
    <row r="13" spans="1:31" ht="48" customHeight="1">
      <c r="A13" s="64" t="s">
        <v>32</v>
      </c>
      <c r="B13" s="49"/>
      <c r="C13" s="13">
        <v>45154</v>
      </c>
      <c r="D13" s="14" t="s">
        <v>33</v>
      </c>
      <c r="E13" s="13">
        <f>+C13</f>
        <v>45154</v>
      </c>
      <c r="F13" s="15"/>
      <c r="G13" s="15"/>
      <c r="H13" s="15"/>
      <c r="I13" s="19"/>
      <c r="J13" s="15"/>
      <c r="K13" s="33"/>
      <c r="L13" s="15"/>
      <c r="M13" s="32"/>
      <c r="N13" s="31"/>
      <c r="O13" s="34"/>
      <c r="P13" s="1"/>
      <c r="Q13" s="1"/>
      <c r="R13" s="28"/>
      <c r="S13" s="1"/>
      <c r="T13" s="1"/>
      <c r="U13" s="1"/>
      <c r="V13" s="1"/>
      <c r="W13" s="1"/>
      <c r="X13" s="1"/>
      <c r="Y13" s="1"/>
      <c r="Z13" s="1"/>
      <c r="AA13" s="1"/>
      <c r="AB13" s="1"/>
      <c r="AC13" s="1"/>
      <c r="AD13" s="1"/>
      <c r="AE13" s="1"/>
    </row>
    <row r="14" spans="1:31" ht="34" customHeight="1">
      <c r="A14" s="60" t="s">
        <v>34</v>
      </c>
      <c r="B14" s="36"/>
      <c r="C14" s="36"/>
      <c r="D14" s="58"/>
      <c r="E14" s="35" t="s">
        <v>47</v>
      </c>
      <c r="F14" s="36"/>
      <c r="G14" s="36"/>
      <c r="H14" s="36"/>
      <c r="I14" s="36"/>
      <c r="J14" s="36"/>
      <c r="K14" s="36"/>
      <c r="L14" s="36"/>
      <c r="M14" s="36"/>
      <c r="N14" s="36"/>
      <c r="O14" s="37"/>
      <c r="P14" s="1"/>
      <c r="Q14" s="1"/>
      <c r="R14" s="29"/>
      <c r="S14" s="1"/>
      <c r="T14" s="1"/>
      <c r="U14" s="1"/>
      <c r="V14" s="1"/>
      <c r="W14" s="1"/>
      <c r="X14" s="1"/>
      <c r="Y14" s="1"/>
      <c r="Z14" s="1"/>
      <c r="AA14" s="1"/>
      <c r="AB14" s="1"/>
      <c r="AC14" s="1"/>
      <c r="AD14" s="1"/>
      <c r="AE14" s="1"/>
    </row>
    <row r="15" spans="1:31">
      <c r="A15" s="60" t="s">
        <v>35</v>
      </c>
      <c r="B15" s="36"/>
      <c r="C15" s="36"/>
      <c r="D15" s="58"/>
      <c r="E15" s="35" t="s">
        <v>43</v>
      </c>
      <c r="F15" s="36"/>
      <c r="G15" s="36"/>
      <c r="H15" s="36"/>
      <c r="I15" s="36"/>
      <c r="J15" s="36"/>
      <c r="K15" s="36"/>
      <c r="L15" s="36"/>
      <c r="M15" s="36"/>
      <c r="N15" s="36"/>
      <c r="O15" s="37"/>
      <c r="P15" s="1"/>
      <c r="Q15" s="1"/>
      <c r="R15" s="1"/>
      <c r="S15" s="1"/>
      <c r="T15" s="1"/>
      <c r="U15" s="1"/>
      <c r="V15" s="1"/>
      <c r="W15" s="1"/>
      <c r="X15" s="1"/>
      <c r="Y15" s="1"/>
      <c r="Z15" s="1"/>
      <c r="AA15" s="1"/>
      <c r="AB15" s="1"/>
      <c r="AC15" s="1"/>
      <c r="AD15" s="1"/>
      <c r="AE15" s="1"/>
    </row>
    <row r="16" spans="1:31" ht="15.75" customHeight="1" thickBot="1">
      <c r="A16" s="61" t="s">
        <v>36</v>
      </c>
      <c r="B16" s="62"/>
      <c r="C16" s="62"/>
      <c r="D16" s="63"/>
      <c r="E16" s="38" t="s">
        <v>44</v>
      </c>
      <c r="F16" s="39"/>
      <c r="G16" s="39"/>
      <c r="H16" s="39"/>
      <c r="I16" s="39"/>
      <c r="J16" s="39"/>
      <c r="K16" s="39"/>
      <c r="L16" s="39"/>
      <c r="M16" s="39"/>
      <c r="N16" s="39"/>
      <c r="O16" s="40"/>
      <c r="P16" s="1"/>
      <c r="Q16" s="1"/>
      <c r="R16" s="1"/>
      <c r="S16" s="1"/>
      <c r="T16" s="1"/>
      <c r="U16" s="1"/>
      <c r="V16" s="1"/>
      <c r="W16" s="1"/>
      <c r="X16" s="1"/>
      <c r="Y16" s="1"/>
      <c r="Z16" s="1"/>
      <c r="AA16" s="1"/>
      <c r="AB16" s="1"/>
      <c r="AC16" s="1"/>
      <c r="AD16" s="1"/>
      <c r="AE16" s="1"/>
    </row>
    <row r="17" spans="1:31" ht="15.75" customHeight="1">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c r="G989" s="10"/>
      <c r="I989" s="10"/>
    </row>
    <row r="990" spans="1:31">
      <c r="G990" s="10"/>
      <c r="I990" s="10"/>
    </row>
    <row r="991" spans="1:31">
      <c r="G991" s="10"/>
      <c r="I991" s="10"/>
    </row>
    <row r="992" spans="1:31">
      <c r="G992" s="10"/>
      <c r="I992" s="10"/>
    </row>
  </sheetData>
  <mergeCells count="23">
    <mergeCell ref="A13:B13"/>
    <mergeCell ref="A14:D14"/>
    <mergeCell ref="A10:D10"/>
    <mergeCell ref="E7:O7"/>
    <mergeCell ref="E8:O8"/>
    <mergeCell ref="E10:O10"/>
    <mergeCell ref="G9:O9"/>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C13"/>
  <sheetViews>
    <sheetView workbookViewId="0">
      <selection activeCell="B11" sqref="B11"/>
    </sheetView>
  </sheetViews>
  <sheetFormatPr baseColWidth="10" defaultRowHeight="15"/>
  <cols>
    <col min="1" max="1" width="12.1640625" bestFit="1" customWidth="1"/>
    <col min="2" max="2" width="14.6640625" bestFit="1" customWidth="1"/>
  </cols>
  <sheetData>
    <row r="1" spans="1:3">
      <c r="A1" s="22">
        <f>+'SOLICITUD DE CONTRATO '!M12</f>
        <v>1938188</v>
      </c>
      <c r="B1" s="23">
        <f>+A1/30</f>
        <v>64606.26666666667</v>
      </c>
    </row>
    <row r="2" spans="1:3">
      <c r="B2" s="23">
        <f>+B1*23</f>
        <v>1485944.1333333333</v>
      </c>
    </row>
    <row r="4" spans="1:3">
      <c r="A4" s="22">
        <f>+A1*8</f>
        <v>15505504</v>
      </c>
      <c r="B4" s="24">
        <f>+A4+B2</f>
        <v>16991448.133333333</v>
      </c>
    </row>
    <row r="11" spans="1:3">
      <c r="A11">
        <v>1</v>
      </c>
      <c r="B11" s="23">
        <f>(3634104/30)*24</f>
        <v>2907283.2</v>
      </c>
      <c r="C11" s="26" t="s">
        <v>45</v>
      </c>
    </row>
    <row r="12" spans="1:3">
      <c r="A12" s="26"/>
      <c r="B12" s="23">
        <f>(3634104*8)</f>
        <v>29072832</v>
      </c>
      <c r="C12" s="26" t="s">
        <v>46</v>
      </c>
    </row>
    <row r="13" spans="1:3">
      <c r="A13" s="26"/>
      <c r="B13" s="27">
        <f>SUM(B11:B12)</f>
        <v>31980115.199999999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2023-08-16T15:12:29Z</dcterms:modified>
</cp:coreProperties>
</file>