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HP-PORTATIL\Desktop\ORDENES DE SERVICIO\SEMBRIOGAN\"/>
    </mc:Choice>
  </mc:AlternateContent>
  <xr:revisionPtr revIDLastSave="0" documentId="13_ncr:1_{56FFED53-E1F3-41ED-B0C4-D313C68C3ADB}"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FORMA DE PAG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C13" i="1" l="1"/>
  <c r="E13" i="1" s="1"/>
  <c r="B6" i="2"/>
  <c r="F7" i="2"/>
  <c r="F6" i="2"/>
  <c r="F5" i="2"/>
  <c r="F4" i="2"/>
  <c r="F3" i="2"/>
  <c r="E4" i="2"/>
  <c r="E3" i="2"/>
  <c r="B5" i="2"/>
  <c r="C5" i="2"/>
  <c r="C4" i="2"/>
  <c r="C3" i="2"/>
  <c r="B4" i="2"/>
  <c r="B3" i="2"/>
</calcChain>
</file>

<file path=xl/sharedStrings.xml><?xml version="1.0" encoding="utf-8"?>
<sst xmlns="http://schemas.openxmlformats.org/spreadsheetml/2006/main" count="78" uniqueCount="72">
  <si>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</si>
  <si>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</si>
  <si>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</si>
  <si>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</si>
  <si>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</si>
  <si>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</si>
  <si>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</si>
  <si>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</si>
  <si>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</si>
  <si>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</si>
  <si>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</si>
  <si>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</si>
  <si>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</si>
  <si>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</si>
  <si>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</si>
  <si>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</si>
  <si>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</si>
  <si>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</si>
  <si>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</si>
  <si>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</si>
  <si>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</si>
  <si>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</si>
  <si>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</si>
  <si>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</si>
  <si>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</si>
  <si>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</si>
  <si>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</si>
  <si>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</si>
  <si>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</si>
  <si>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</si>
  <si>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</si>
  <si>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</si>
  <si>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</si>
  <si>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</si>
  <si>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</si>
  <si>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</si>
  <si>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MARISOL CARANTON</t>
  </si>
  <si>
    <t>CARGO DE QUIEN SOLICITA</t>
  </si>
  <si>
    <t>VERSION 005</t>
  </si>
  <si>
    <t>FECHA: 15/11/2022</t>
  </si>
  <si>
    <t xml:space="preserve"> BPIN 230 HUILA INNOVACION EMPRESARIAL</t>
  </si>
  <si>
    <t xml:space="preserve">ORDEN DE SERVICIOS </t>
  </si>
  <si>
    <t>PAGO 2</t>
  </si>
  <si>
    <t>TOTAL</t>
  </si>
  <si>
    <t>PAGO 3</t>
  </si>
  <si>
    <t>ítem</t>
  </si>
  <si>
    <t>Porcentaje de Incidencia sobre el anticipo</t>
  </si>
  <si>
    <t>Porcentaje de
Amortización
en cada
factura</t>
  </si>
  <si>
    <t>Valor de la
Amortización</t>
  </si>
  <si>
    <t>Valor Pagos
después de
amortización</t>
  </si>
  <si>
    <t>Descripción</t>
  </si>
  <si>
    <t>N/A</t>
  </si>
  <si>
    <t>VALOR</t>
  </si>
  <si>
    <t xml:space="preserve">VALOR TOTAL CON AMORTIZACIÓN </t>
  </si>
  <si>
    <t>PAGO 1- Anticipo 25% -
Cuenta de Cobro</t>
  </si>
  <si>
    <t>PAGO 4 (Ultimo pago) contra entrega de videos y fotografías.</t>
  </si>
  <si>
    <r>
      <t xml:space="preserve">Un segundo pago por un valor de </t>
    </r>
    <r>
      <rPr>
        <b/>
        <sz val="10"/>
        <color rgb="FF000000"/>
        <rFont val="Arial Narrow"/>
        <family val="2"/>
      </rPr>
      <t xml:space="preserve">QUINCE MILLONES CIENTO VEINTE MIL PESOS M/CTE ($15.120.000), </t>
    </r>
    <r>
      <rPr>
        <sz val="10"/>
        <color rgb="FF000000"/>
        <rFont val="Arial Narrow"/>
        <family val="2"/>
      </rPr>
      <t xml:space="preserve">previa legalización del </t>
    </r>
    <r>
      <rPr>
        <b/>
        <sz val="10"/>
        <color rgb="FF000000"/>
        <rFont val="Arial Narrow"/>
        <family val="2"/>
      </rPr>
      <t>50% del anticipo</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Fase de  Pre- producción: Deberá estar soportada con un plan de rodaje y  un guion  (Cómo, cuándo, donde, quien, tiempo).
2.	Propuesta de estructura de los videos. Estos videos deben contener imágenes donde se muestre la evolución del proyecto de innovación durante los meses de su ejecución.  
3.	Propuesta de documento de consentimiento informado de uso de imágenes y videos y tratamiento de datos.</t>
    </r>
  </si>
  <si>
    <r>
      <t>Un primer pago a título de anticipo correspondiente al 25% del valor del contrato por la suma de</t>
    </r>
    <r>
      <rPr>
        <b/>
        <sz val="10"/>
        <color rgb="FF000000"/>
        <rFont val="Arial Narrow"/>
        <family val="2"/>
      </rPr>
      <t xml:space="preserve"> ONCE MILLONES TRESCIENTOS CUARENTA MIL PESOS M/CTE ($11.340.000).</t>
    </r>
    <r>
      <rPr>
        <sz val="10"/>
        <color rgb="FF000000"/>
        <rFont val="Arial Narrow"/>
        <family val="2"/>
      </rPr>
      <t xml:space="preserve"> Este pago está sujeto a: (i) Perfeccionamiento y legalización del
contrato, (ii) Aprobación por parte de la supervisión de las pólizas de garantía aportadas por el contratista, (iii) Plan de inversión del anticipo aprobado por la supervisión, (IV) cuenta cobro respectiva y (V) certificado Bancario. El valor del anticipo será amortizado del  50%  previa presentación de la factura en el segundo y tercer pago.</t>
    </r>
  </si>
  <si>
    <r>
      <t xml:space="preserve">Un tercer pago por un valor de </t>
    </r>
    <r>
      <rPr>
        <b/>
        <sz val="10"/>
        <color rgb="FF000000"/>
        <rFont val="Arial Narrow"/>
        <family val="2"/>
      </rPr>
      <t>QUINCE MILLONES CIENTO VEINTE MIL PESOS M/CTE ($15.120.000</t>
    </r>
    <r>
      <rPr>
        <sz val="10"/>
        <color rgb="FF000000"/>
        <rFont val="Arial Narrow"/>
        <family val="2"/>
      </rPr>
      <t>), previa legalización del 50% final del anticipo. Este pago está sujeto a la aprobación por parte de la supervisión de:
Previo cumplimiento de los avances de actividades mediante presentación de informe y cumplimiento de los siguientes compromisos:
1.	Informe de avance bimestral a nivel técnico donde se refleje mínimo el 50% de ejecución según el plan presentado y ejecutado en la fase de producción.
2.	Acompañar el informe de listas de asistencia firmados por los empresarios que fueron visitados para registrar imágenes de soporte de los videos.</t>
    </r>
  </si>
  <si>
    <r>
      <t xml:space="preserve">Un cuarto pago por un valor de </t>
    </r>
    <r>
      <rPr>
        <b/>
        <sz val="10"/>
        <color rgb="FF000000"/>
        <rFont val="Arial Narrow"/>
        <family val="2"/>
      </rPr>
      <t>QUINCE MILLONES CIENTO VEINTE MIL PESOS M/CTE ($15.120.000)</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Informe final a nivel de la ejecución del contrato, donde se refleje el 100% de ejecución según el plan presentado y el balance financiero del mismo.
2.	Entrega de los 18 videos con una duración de máximo 3 minutos cada uno, en memoria extraíble, numerados e identificados y 8 fotografías por cada uno de los beneficiarios. También se deberá hacer cargue al drive (Calidad: HD 1920x1080) con la debida identificación y alineados a las pautas de manejo de gestión documental de Up Holding SAS, previa coordinación con el supervisor. 1 video que integre la información de todo el proceso de los 18 empresarios.</t>
    </r>
  </si>
  <si>
    <t xml:space="preserve">NO  </t>
  </si>
  <si>
    <t>Se obliga a cumplir
con lo siguiente de acuerdo a la cotización aceptada por la entidad de acuerdo al procedimiento
interno de banco de proveedores y conforme a lo dispuesto en el manual de contratación de UP
HOLDING SAS.</t>
  </si>
  <si>
    <t xml:space="preserve">CAMILO RIVEROS </t>
  </si>
  <si>
    <t xml:space="preserve">SI                         </t>
  </si>
  <si>
    <t>OTROS</t>
  </si>
  <si>
    <t>SEMEN Y EMBRIONES DEL EJE S.A.S.</t>
  </si>
  <si>
    <t>901477375-2</t>
  </si>
  <si>
    <t>1.	Placa térmica calentadora (Cantidad 1)
2.	Juego Micro pipetas x 2 (Cantidad 1)
3.	Transportadora de embriones y oocitos - Batería (Cantidad 1)</t>
  </si>
  <si>
    <t>6 dias</t>
  </si>
  <si>
    <t>SUMINISTROS</t>
  </si>
  <si>
    <r>
      <t xml:space="preserve">Un (1) solo pago de </t>
    </r>
    <r>
      <rPr>
        <b/>
        <sz val="11"/>
        <color theme="1"/>
        <rFont val="Calibri"/>
        <family val="2"/>
      </rPr>
      <t>VEINTIÚN MILLONES DE PESOS M/CTE ($ 21.000.000)</t>
    </r>
    <r>
      <rPr>
        <sz val="11"/>
        <color theme="1"/>
        <rFont val="Calibri"/>
        <family val="2"/>
      </rPr>
      <t>, una vez verificado que el servicio o producto está conforme a lo contratado, se dará el visto bueno por correo electrónico para trámite de cuenta o factura.
Para realizar el pago final se deberá suscribir la respectiva acta de liquidación firmada por las partes, y los demás soportes (previa presentación de constancia de haber prestado el servicio a satisfacción, acreditación de pagos a salud, pensión y Arl). Regulado por el código civil en el libro IVTítulo I.</t>
    </r>
  </si>
  <si>
    <t xml:space="preserve">ORDEN DE SERVICIO DEL SUMINISTRO DE EQUIPOS EN LA APLICACIÓN DE LA TÉCNICA DE TRANSFERENCIA DE EMBRIONES TE EN BOVINOS,  PARA LA  EMPRESA SEMBRIOGAN S.A.S.  CON NIT 901390019-1 DEL PROYECTO COFINANCIADO EN EL CONVENIO N° 08 DE 2023, EN EL MARCO DEL PROYECTO DE INVERSIÓN "DESARROLLO DE CAPACIDADES EN GESTIÓN DE LA INNOVACIÓN EMPRESARIAL PARA LAS EMPRESAS DEL SECTOR TURISMO, ECONOMÍA NARANJA Y AGROPECUARIO DEL DEPARTAMENTO DE HUILA. BPIN 2021000100230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</si>
</sst>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240A]\ #,##0;\-[$$-240A]\ #,##0"/>
  </numFmts>
  <fonts count="12">
    <font>
      <sz val="11"/>
      <color theme="1"/>
      <name val="Calibri"/>
      <charset val="134"/>
    </font>
    <font>
      <sz val="11"/>
      <name val="Calibri"/>
      <family val="2"/>
    </font>
    <font>
      <b/>
      <sz val="11"/>
      <color theme="1"/>
      <name val="Calibri"/>
      <family val="2"/>
    </font>
    <font>
      <b/>
      <sz val="11"/>
      <name val="Calibri"/>
      <family val="2"/>
    </font>
    <font>
      <sz val="11"/>
      <color theme="1"/>
      <name val="Calibri"/>
      <family val="2"/>
    </font>
    <font>
      <sz val="11"/>
      <name val="Calibri"/>
      <family val="2"/>
    </font>
    <font>
      <sz val="10"/>
      <color theme="1"/>
      <name val="Calibri"/>
      <family val="2"/>
    </font>
    <font>
      <sz val="11"/>
      <color theme="1"/>
      <name val="Calibri"/>
      <family val="2"/>
    </font>
    <font>
      <b/>
      <sz val="10"/>
      <color rgb="FF000000"/>
      <name val="Arial Narrow"/>
      <family val="2"/>
    </font>
    <font>
      <sz val="10"/>
      <color rgb="FF000000"/>
      <name val="Arial Narrow"/>
      <family val="2"/>
    </font>
    <font>
      <sz val="10"/>
      <color theme="1"/>
      <name val="Arial Narrow"/>
      <family val="2"/>
    </font>
    <font>
      <sz val="11"/>
      <color theme="1"/>
      <name val="Calibri"/>
      <charset val="134"/>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
      <left style="medium">
        <color rgb="FF000000"/>
      </left>
      <right/>
      <top/>
      <bottom style="medium">
        <color rgb="FF000000"/>
      </bottom>
      <diagonal/>
    </border>
    <border>
      <left/>
      <right style="thick">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cellStyleXfs>
  <cellXfs count="90">
    <xf numFmtId="0" fontId="0" fillId="0" borderId="0" xfId="0"/>
    <xf numFmtId="0" fontId="1" fillId="0" borderId="0" xfId="0" applyFont="1"/>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0" fontId="1" fillId="2" borderId="10" xfId="0" applyFont="1" applyFill="1" applyBorder="1" applyAlignment="1">
      <alignment horizontal="center"/>
    </xf>
    <xf numFmtId="0" fontId="0" fillId="2" borderId="0" xfId="0" applyFill="1"/>
    <xf numFmtId="0" fontId="1" fillId="2" borderId="0" xfId="0" applyFont="1" applyFill="1"/>
    <xf numFmtId="0" fontId="3" fillId="2" borderId="20" xfId="0" applyFont="1" applyFill="1" applyBorder="1" applyAlignment="1">
      <alignment horizontal="center" vertical="center" wrapText="1"/>
    </xf>
    <xf numFmtId="0" fontId="1" fillId="2" borderId="20" xfId="0" applyFont="1" applyFill="1" applyBorder="1" applyAlignment="1">
      <alignment horizontal="center"/>
    </xf>
    <xf numFmtId="6" fontId="1" fillId="2" borderId="0" xfId="0" applyNumberFormat="1" applyFont="1" applyFill="1"/>
    <xf numFmtId="0" fontId="6" fillId="2" borderId="10" xfId="0" applyFont="1" applyFill="1" applyBorder="1" applyAlignment="1">
      <alignment horizontal="left"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9" fontId="8" fillId="3" borderId="31" xfId="0" applyNumberFormat="1" applyFont="1" applyFill="1" applyBorder="1" applyAlignment="1">
      <alignment horizontal="center" vertical="center"/>
    </xf>
    <xf numFmtId="0" fontId="10" fillId="3" borderId="31" xfId="0" applyFont="1" applyFill="1" applyBorder="1" applyAlignment="1">
      <alignment vertical="center"/>
    </xf>
    <xf numFmtId="0" fontId="9" fillId="3" borderId="32" xfId="0" applyFont="1" applyFill="1" applyBorder="1" applyAlignment="1">
      <alignment horizontal="justify" vertical="center" wrapText="1"/>
    </xf>
    <xf numFmtId="44" fontId="0" fillId="0" borderId="0" xfId="0" applyNumberFormat="1"/>
    <xf numFmtId="0" fontId="9" fillId="3" borderId="29" xfId="0" applyFont="1" applyFill="1" applyBorder="1" applyAlignment="1">
      <alignment horizontal="justify" vertical="center" wrapText="1"/>
    </xf>
    <xf numFmtId="0" fontId="9" fillId="3" borderId="33" xfId="0" applyFont="1" applyFill="1" applyBorder="1" applyAlignment="1">
      <alignment vertical="center" wrapText="1"/>
    </xf>
    <xf numFmtId="10" fontId="8" fillId="3" borderId="30" xfId="0" applyNumberFormat="1" applyFont="1" applyFill="1" applyBorder="1" applyAlignment="1">
      <alignment horizontal="center" vertical="center" wrapText="1"/>
    </xf>
    <xf numFmtId="0" fontId="1" fillId="2" borderId="10" xfId="0" applyFont="1" applyFill="1" applyBorder="1" applyAlignment="1">
      <alignment horizontal="left" vertical="center"/>
    </xf>
    <xf numFmtId="9" fontId="8" fillId="0" borderId="30" xfId="2" applyFont="1" applyFill="1" applyBorder="1" applyAlignment="1">
      <alignment horizontal="center" vertical="center"/>
    </xf>
    <xf numFmtId="164" fontId="8" fillId="3" borderId="31" xfId="1" applyNumberFormat="1" applyFont="1" applyFill="1" applyBorder="1" applyAlignment="1">
      <alignment horizontal="center" vertical="center"/>
    </xf>
    <xf numFmtId="164" fontId="0" fillId="0" borderId="29" xfId="0" applyNumberFormat="1" applyBorder="1" applyAlignment="1">
      <alignment vertical="center"/>
    </xf>
    <xf numFmtId="0" fontId="8" fillId="3" borderId="34"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9" fontId="8" fillId="0" borderId="32" xfId="2" applyFont="1" applyFill="1" applyBorder="1" applyAlignment="1">
      <alignment horizontal="center" vertical="center"/>
    </xf>
    <xf numFmtId="43" fontId="8" fillId="3" borderId="34" xfId="3" applyFont="1" applyFill="1" applyBorder="1" applyAlignment="1">
      <alignment horizontal="center" vertical="center" wrapText="1"/>
    </xf>
    <xf numFmtId="10" fontId="8" fillId="3" borderId="30" xfId="2" applyNumberFormat="1" applyFont="1" applyFill="1" applyBorder="1" applyAlignment="1">
      <alignment horizontal="center" vertical="center" wrapText="1"/>
    </xf>
    <xf numFmtId="164" fontId="8" fillId="3" borderId="31" xfId="0" applyNumberFormat="1" applyFont="1" applyFill="1" applyBorder="1" applyAlignment="1">
      <alignment horizontal="center" vertical="center"/>
    </xf>
    <xf numFmtId="164" fontId="8" fillId="3" borderId="29" xfId="0" applyNumberFormat="1" applyFont="1" applyFill="1" applyBorder="1" applyAlignment="1">
      <alignment horizontal="center" vertical="center" wrapText="1"/>
    </xf>
    <xf numFmtId="164" fontId="8" fillId="0" borderId="29" xfId="2" applyNumberFormat="1" applyFont="1" applyFill="1" applyBorder="1" applyAlignment="1">
      <alignment horizontal="center" vertical="center"/>
    </xf>
    <xf numFmtId="44" fontId="2" fillId="0" borderId="29" xfId="0" applyNumberFormat="1" applyFont="1" applyBorder="1" applyAlignment="1">
      <alignment horizontal="center"/>
    </xf>
    <xf numFmtId="0" fontId="2" fillId="0" borderId="29" xfId="0" applyFont="1" applyBorder="1" applyAlignment="1">
      <alignment horizontal="center"/>
    </xf>
    <xf numFmtId="9" fontId="8" fillId="3" borderId="31"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2" borderId="10" xfId="0" applyFont="1" applyFill="1" applyBorder="1" applyAlignment="1">
      <alignment horizontal="left" vertical="center" wrapText="1"/>
    </xf>
    <xf numFmtId="14" fontId="4"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165" fontId="0" fillId="0" borderId="10" xfId="1" applyNumberFormat="1" applyFont="1" applyFill="1" applyBorder="1" applyAlignment="1">
      <alignment horizontal="center" vertical="center"/>
    </xf>
    <xf numFmtId="165" fontId="0" fillId="0" borderId="10" xfId="0" applyNumberFormat="1" applyBorder="1" applyAlignment="1">
      <alignment horizontal="center" vertical="center"/>
    </xf>
    <xf numFmtId="0" fontId="4" fillId="0" borderId="20" xfId="0" applyFont="1" applyBorder="1" applyAlignment="1">
      <alignment horizontal="left"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8" xfId="0" applyFont="1" applyFill="1" applyBorder="1" applyAlignment="1">
      <alignment horizontal="center" vertical="center"/>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2" fillId="2" borderId="6" xfId="0" applyFont="1" applyFill="1" applyBorder="1" applyAlignment="1">
      <alignment horizontal="center"/>
    </xf>
    <xf numFmtId="0" fontId="1" fillId="0" borderId="7" xfId="0" applyFont="1" applyBorder="1"/>
    <xf numFmtId="14" fontId="2" fillId="2" borderId="8" xfId="0" applyNumberFormat="1" applyFont="1" applyFill="1" applyBorder="1" applyAlignment="1">
      <alignment horizontal="center"/>
    </xf>
    <xf numFmtId="0" fontId="1" fillId="0" borderId="9" xfId="0" applyFont="1" applyBorder="1"/>
    <xf numFmtId="0" fontId="1" fillId="0" borderId="18" xfId="0" applyFont="1" applyBorder="1"/>
    <xf numFmtId="0" fontId="3" fillId="2" borderId="6" xfId="0" applyFont="1" applyFill="1" applyBorder="1" applyAlignment="1">
      <alignment horizontal="center" vertical="center" wrapText="1"/>
    </xf>
    <xf numFmtId="0" fontId="1" fillId="0" borderId="9" xfId="0" applyFont="1" applyBorder="1" applyAlignment="1">
      <alignment vertical="center"/>
    </xf>
    <xf numFmtId="0" fontId="1" fillId="0" borderId="18" xfId="0" applyFont="1" applyBorder="1" applyAlignment="1">
      <alignment vertical="center"/>
    </xf>
    <xf numFmtId="0" fontId="3" fillId="2" borderId="12" xfId="0" applyFont="1" applyFill="1" applyBorder="1" applyAlignment="1">
      <alignment horizontal="center" vertical="center" wrapText="1"/>
    </xf>
    <xf numFmtId="0" fontId="1" fillId="0" borderId="13" xfId="0" applyFont="1" applyBorder="1"/>
    <xf numFmtId="0" fontId="1" fillId="0" borderId="14" xfId="0" applyFont="1" applyBorder="1"/>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21" xfId="0" applyFont="1" applyBorder="1" applyAlignment="1">
      <alignment vertical="center"/>
    </xf>
    <xf numFmtId="0" fontId="2" fillId="2" borderId="1" xfId="0" applyFont="1" applyFill="1" applyBorder="1" applyAlignment="1">
      <alignment horizontal="center" vertical="center"/>
    </xf>
    <xf numFmtId="0" fontId="1" fillId="0" borderId="2" xfId="0" applyFont="1" applyBorder="1"/>
    <xf numFmtId="0" fontId="1" fillId="0" borderId="16" xfId="0" applyFont="1" applyBorder="1"/>
    <xf numFmtId="0" fontId="1" fillId="0" borderId="3" xfId="0" applyFont="1" applyBorder="1"/>
    <xf numFmtId="0" fontId="0" fillId="0" borderId="0" xfId="0"/>
    <xf numFmtId="0" fontId="1" fillId="0" borderId="17" xfId="0" applyFont="1" applyBorder="1"/>
    <xf numFmtId="0" fontId="1" fillId="0" borderId="4" xfId="0" applyFont="1" applyBorder="1"/>
    <xf numFmtId="0" fontId="1" fillId="0" borderId="5" xfId="0" applyFont="1" applyBorder="1"/>
    <xf numFmtId="0" fontId="1" fillId="0" borderId="19" xfId="0" applyFont="1" applyBorder="1"/>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1" fillId="0" borderId="9" xfId="0" applyFont="1" applyBorder="1" applyAlignment="1">
      <alignment vertical="center" wrapText="1"/>
    </xf>
    <xf numFmtId="0" fontId="1" fillId="0" borderId="18" xfId="0" applyFont="1" applyBorder="1" applyAlignment="1">
      <alignment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381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zoomScale="80" zoomScaleNormal="80" workbookViewId="0">
      <selection activeCell="E11" sqref="E11"/>
    </sheetView>
  </sheetViews>
  <sheetFormatPr baseColWidth="10" defaultColWidth="14.42578125" defaultRowHeight="15" customHeight="1"/>
  <cols>
    <col min="1" max="1" width="16.28515625" customWidth="1"/>
    <col min="2" max="2" width="18.7109375" customWidth="1"/>
    <col min="3" max="3" width="20" customWidth="1"/>
    <col min="4" max="4" width="32.85546875" customWidth="1"/>
    <col min="5" max="5" width="40.28515625" customWidth="1"/>
    <col min="6" max="6" width="62.5703125" customWidth="1"/>
    <col min="7" max="7" width="47.28515625" customWidth="1"/>
    <col min="8" max="8" width="16.85546875" customWidth="1"/>
    <col min="9" max="9" width="20.5703125" customWidth="1"/>
    <col min="10" max="10" width="11.42578125" customWidth="1"/>
    <col min="11" max="11" width="16.85546875" customWidth="1"/>
    <col min="12" max="12" width="18.5703125" customWidth="1"/>
    <col min="13" max="13" width="18" customWidth="1"/>
    <col min="14" max="14" width="30.5703125" customWidth="1"/>
    <col min="15" max="15" width="82.7109375" customWidth="1"/>
    <col min="16" max="16" width="11.42578125" customWidth="1"/>
    <col min="17" max="17" width="13.42578125" customWidth="1"/>
    <col min="18" max="18" width="11.42578125" customWidth="1"/>
    <col min="19" max="31" width="10.7109375" customWidth="1"/>
  </cols>
  <sheetData>
    <row r="1" spans="1:31" ht="16.5" thickTop="1" thickBot="1">
      <c r="A1" s="69" t="s">
        <v>0</v>
      </c>
      <c r="B1" s="70"/>
      <c r="C1" s="70"/>
      <c r="D1" s="70"/>
      <c r="E1" s="70"/>
      <c r="F1" s="70"/>
      <c r="G1" s="70"/>
      <c r="H1" s="70"/>
      <c r="I1" s="70"/>
      <c r="J1" s="70"/>
      <c r="K1" s="70"/>
      <c r="L1" s="70"/>
      <c r="M1" s="71"/>
      <c r="N1" s="51" t="s">
        <v>1</v>
      </c>
      <c r="O1" s="52"/>
      <c r="P1" s="8"/>
      <c r="Q1" s="8"/>
      <c r="R1" s="8"/>
      <c r="S1" s="8" t="s">
        <v>2</v>
      </c>
      <c r="T1" s="8"/>
      <c r="U1" s="8"/>
      <c r="V1" s="8"/>
      <c r="W1" s="8"/>
      <c r="X1" s="8"/>
      <c r="Y1" s="8"/>
      <c r="Z1" s="8"/>
      <c r="AA1" s="8"/>
      <c r="AB1" s="8"/>
      <c r="AC1" s="8"/>
      <c r="AD1" s="8"/>
      <c r="AE1" s="8"/>
    </row>
    <row r="2" spans="1:31" ht="15.75" thickBot="1">
      <c r="A2" s="72"/>
      <c r="B2" s="73"/>
      <c r="C2" s="73"/>
      <c r="D2" s="73"/>
      <c r="E2" s="73"/>
      <c r="F2" s="73"/>
      <c r="G2" s="73"/>
      <c r="H2" s="73"/>
      <c r="I2" s="73"/>
      <c r="J2" s="73"/>
      <c r="K2" s="73"/>
      <c r="L2" s="73"/>
      <c r="M2" s="74"/>
      <c r="N2" s="53" t="s">
        <v>38</v>
      </c>
      <c r="O2" s="54"/>
      <c r="P2" s="8"/>
      <c r="Q2" s="8"/>
      <c r="R2" s="8"/>
      <c r="S2" s="8" t="s">
        <v>3</v>
      </c>
      <c r="T2" s="8"/>
      <c r="U2" s="8"/>
      <c r="V2" s="8"/>
      <c r="W2" s="8"/>
      <c r="X2" s="8"/>
      <c r="Y2" s="8"/>
      <c r="Z2" s="8"/>
      <c r="AA2" s="8"/>
      <c r="AB2" s="8"/>
      <c r="AC2" s="8"/>
      <c r="AD2" s="8"/>
      <c r="AE2" s="8"/>
    </row>
    <row r="3" spans="1:31">
      <c r="A3" s="72"/>
      <c r="B3" s="73"/>
      <c r="C3" s="73"/>
      <c r="D3" s="73"/>
      <c r="E3" s="73"/>
      <c r="F3" s="73"/>
      <c r="G3" s="73"/>
      <c r="H3" s="73"/>
      <c r="I3" s="73"/>
      <c r="J3" s="73"/>
      <c r="K3" s="73"/>
      <c r="L3" s="73"/>
      <c r="M3" s="74"/>
      <c r="N3" s="78" t="s">
        <v>39</v>
      </c>
      <c r="O3" s="79"/>
      <c r="P3" s="8"/>
      <c r="Q3" s="8"/>
      <c r="R3" s="8"/>
      <c r="S3" s="8" t="s">
        <v>4</v>
      </c>
      <c r="T3" s="8"/>
      <c r="U3" s="8"/>
      <c r="V3" s="8"/>
      <c r="W3" s="8"/>
      <c r="X3" s="8"/>
      <c r="Y3" s="8"/>
      <c r="Z3" s="8"/>
      <c r="AA3" s="8"/>
      <c r="AB3" s="8"/>
      <c r="AC3" s="8"/>
      <c r="AD3" s="8"/>
      <c r="AE3" s="8"/>
    </row>
    <row r="4" spans="1:31" ht="15.75" thickBot="1">
      <c r="A4" s="75"/>
      <c r="B4" s="76"/>
      <c r="C4" s="76"/>
      <c r="D4" s="76"/>
      <c r="E4" s="76"/>
      <c r="F4" s="76"/>
      <c r="G4" s="76"/>
      <c r="H4" s="76"/>
      <c r="I4" s="76"/>
      <c r="J4" s="76"/>
      <c r="K4" s="76"/>
      <c r="L4" s="76"/>
      <c r="M4" s="77"/>
      <c r="N4" s="80"/>
      <c r="O4" s="81"/>
      <c r="P4" s="8"/>
      <c r="Q4" s="8"/>
      <c r="R4" s="8"/>
      <c r="S4" s="8" t="s">
        <v>5</v>
      </c>
      <c r="T4" s="8"/>
      <c r="U4" s="8"/>
      <c r="V4" s="8"/>
      <c r="W4" s="8"/>
      <c r="X4" s="8"/>
      <c r="Y4" s="8"/>
      <c r="Z4" s="8"/>
      <c r="AA4" s="8"/>
      <c r="AB4" s="8"/>
      <c r="AC4" s="8"/>
      <c r="AD4" s="8"/>
      <c r="AE4" s="8"/>
    </row>
    <row r="5" spans="1:31">
      <c r="A5" s="55" t="s">
        <v>6</v>
      </c>
      <c r="B5" s="56"/>
      <c r="C5" s="57">
        <v>45192</v>
      </c>
      <c r="D5" s="58"/>
      <c r="E5" s="58"/>
      <c r="F5" s="58"/>
      <c r="G5" s="58"/>
      <c r="H5" s="58"/>
      <c r="I5" s="58"/>
      <c r="J5" s="58"/>
      <c r="K5" s="58"/>
      <c r="L5" s="58"/>
      <c r="M5" s="58"/>
      <c r="N5" s="58"/>
      <c r="O5" s="59"/>
      <c r="P5" s="8"/>
      <c r="Q5" s="8"/>
      <c r="R5" s="8"/>
      <c r="S5" s="8" t="s">
        <v>7</v>
      </c>
      <c r="T5" s="8"/>
      <c r="U5" s="8"/>
      <c r="V5" s="8"/>
      <c r="W5" s="8"/>
      <c r="X5" s="8"/>
      <c r="Y5" s="8"/>
      <c r="Z5" s="8"/>
      <c r="AA5" s="8"/>
      <c r="AB5" s="8"/>
      <c r="AC5" s="8"/>
      <c r="AD5" s="8"/>
      <c r="AE5" s="8"/>
    </row>
    <row r="6" spans="1:31" s="1" customFormat="1" ht="38.25" customHeight="1">
      <c r="A6" s="60" t="s">
        <v>8</v>
      </c>
      <c r="B6" s="58"/>
      <c r="C6" s="58"/>
      <c r="D6" s="56"/>
      <c r="E6" s="48" t="s">
        <v>9</v>
      </c>
      <c r="F6" s="61"/>
      <c r="G6" s="61"/>
      <c r="H6" s="61"/>
      <c r="I6" s="61"/>
      <c r="J6" s="61"/>
      <c r="K6" s="61"/>
      <c r="L6" s="61"/>
      <c r="M6" s="61"/>
      <c r="N6" s="61"/>
      <c r="O6" s="62"/>
      <c r="P6" s="9"/>
      <c r="Q6" s="9"/>
      <c r="R6" s="9"/>
      <c r="S6" s="9" t="s">
        <v>10</v>
      </c>
      <c r="T6" s="9"/>
      <c r="U6" s="9"/>
      <c r="V6" s="9"/>
      <c r="W6" s="9"/>
      <c r="X6" s="9"/>
      <c r="Y6" s="9"/>
      <c r="Z6" s="9"/>
      <c r="AA6" s="9"/>
      <c r="AB6" s="9"/>
      <c r="AC6" s="9"/>
      <c r="AD6" s="9"/>
      <c r="AE6" s="9"/>
    </row>
    <row r="7" spans="1:31" s="1" customFormat="1" ht="41.25" customHeight="1">
      <c r="A7" s="60" t="s">
        <v>11</v>
      </c>
      <c r="B7" s="58"/>
      <c r="C7" s="58"/>
      <c r="D7" s="56"/>
      <c r="E7" s="48" t="s">
        <v>12</v>
      </c>
      <c r="F7" s="61"/>
      <c r="G7" s="61"/>
      <c r="H7" s="61"/>
      <c r="I7" s="61"/>
      <c r="J7" s="61"/>
      <c r="K7" s="61"/>
      <c r="L7" s="61"/>
      <c r="M7" s="61"/>
      <c r="N7" s="61"/>
      <c r="O7" s="62"/>
      <c r="P7" s="9"/>
      <c r="Q7" s="9"/>
      <c r="R7" s="9"/>
      <c r="S7" s="9" t="s">
        <v>13</v>
      </c>
      <c r="T7" s="9"/>
      <c r="U7" s="9"/>
      <c r="V7" s="9"/>
      <c r="W7" s="9"/>
      <c r="X7" s="9"/>
      <c r="Y7" s="9"/>
      <c r="Z7" s="9"/>
      <c r="AA7" s="9"/>
      <c r="AB7" s="9"/>
      <c r="AC7" s="9"/>
      <c r="AD7" s="9"/>
      <c r="AE7" s="9"/>
    </row>
    <row r="8" spans="1:31" s="1" customFormat="1" ht="58.5" customHeight="1">
      <c r="A8" s="60" t="s">
        <v>14</v>
      </c>
      <c r="B8" s="58"/>
      <c r="C8" s="58"/>
      <c r="D8" s="56"/>
      <c r="E8" s="87" t="s">
        <v>41</v>
      </c>
      <c r="F8" s="88"/>
      <c r="G8" s="88"/>
      <c r="H8" s="88"/>
      <c r="I8" s="88"/>
      <c r="J8" s="88"/>
      <c r="K8" s="88"/>
      <c r="L8" s="88"/>
      <c r="M8" s="88"/>
      <c r="N8" s="88"/>
      <c r="O8" s="89"/>
      <c r="P8" s="9"/>
      <c r="Q8" s="9"/>
      <c r="R8" s="9"/>
      <c r="S8" s="9" t="s">
        <v>64</v>
      </c>
      <c r="T8" s="9"/>
      <c r="U8" s="9"/>
      <c r="V8" s="9"/>
      <c r="W8" s="9"/>
      <c r="X8" s="9"/>
      <c r="Y8" s="9"/>
      <c r="Z8" s="9"/>
      <c r="AA8" s="9"/>
      <c r="AB8" s="9"/>
      <c r="AC8" s="9"/>
      <c r="AD8" s="9"/>
      <c r="AE8" s="9"/>
    </row>
    <row r="9" spans="1:31" s="1" customFormat="1" ht="58.5" customHeight="1">
      <c r="A9" s="60" t="s">
        <v>15</v>
      </c>
      <c r="B9" s="58"/>
      <c r="C9" s="58"/>
      <c r="D9" s="56"/>
      <c r="E9" s="23" t="s">
        <v>63</v>
      </c>
      <c r="F9" s="23" t="s">
        <v>60</v>
      </c>
      <c r="G9" s="48"/>
      <c r="H9" s="49"/>
      <c r="I9" s="49"/>
      <c r="J9" s="49"/>
      <c r="K9" s="49"/>
      <c r="L9" s="49"/>
      <c r="M9" s="49"/>
      <c r="N9" s="49"/>
      <c r="O9" s="50"/>
      <c r="P9" s="9"/>
      <c r="Q9" s="9"/>
      <c r="R9" s="9"/>
      <c r="S9" s="9"/>
      <c r="T9" s="9"/>
      <c r="U9" s="9"/>
      <c r="V9" s="9"/>
      <c r="W9" s="9"/>
      <c r="X9" s="9"/>
      <c r="Y9" s="9"/>
      <c r="Z9" s="9"/>
      <c r="AA9" s="9"/>
      <c r="AB9" s="9"/>
      <c r="AC9" s="9"/>
      <c r="AD9" s="9"/>
      <c r="AE9" s="9"/>
    </row>
    <row r="10" spans="1:31" s="1" customFormat="1" ht="84.95" customHeight="1">
      <c r="A10" s="60" t="s">
        <v>16</v>
      </c>
      <c r="B10" s="82"/>
      <c r="C10" s="82"/>
      <c r="D10" s="83"/>
      <c r="E10" s="84" t="s">
        <v>71</v>
      </c>
      <c r="F10" s="85"/>
      <c r="G10" s="85"/>
      <c r="H10" s="85"/>
      <c r="I10" s="85"/>
      <c r="J10" s="85"/>
      <c r="K10" s="85"/>
      <c r="L10" s="85"/>
      <c r="M10" s="85"/>
      <c r="N10" s="85"/>
      <c r="O10" s="86"/>
      <c r="P10" s="9"/>
      <c r="Q10" s="9"/>
      <c r="R10" s="9"/>
      <c r="S10" s="9"/>
      <c r="T10" s="9"/>
      <c r="U10" s="9"/>
      <c r="V10" s="9"/>
      <c r="W10" s="9"/>
      <c r="X10" s="9"/>
      <c r="Y10" s="9"/>
      <c r="Z10" s="9"/>
      <c r="AA10" s="9"/>
      <c r="AB10" s="9"/>
      <c r="AC10" s="9"/>
      <c r="AD10" s="9"/>
      <c r="AE10" s="9"/>
    </row>
    <row r="11" spans="1:31" s="1" customFormat="1" ht="68.25" customHeight="1">
      <c r="A11" s="2" t="s">
        <v>17</v>
      </c>
      <c r="B11" s="3" t="s">
        <v>18</v>
      </c>
      <c r="C11" s="3" t="s">
        <v>19</v>
      </c>
      <c r="D11" s="3" t="s">
        <v>20</v>
      </c>
      <c r="E11" s="3" t="s">
        <v>21</v>
      </c>
      <c r="F11" s="3" t="s">
        <v>22</v>
      </c>
      <c r="G11" s="3" t="s">
        <v>23</v>
      </c>
      <c r="H11" s="3" t="s">
        <v>24</v>
      </c>
      <c r="I11" s="3" t="s">
        <v>25</v>
      </c>
      <c r="J11" s="3" t="s">
        <v>26</v>
      </c>
      <c r="K11" s="3" t="s">
        <v>27</v>
      </c>
      <c r="L11" s="3" t="s">
        <v>28</v>
      </c>
      <c r="M11" s="3" t="s">
        <v>29</v>
      </c>
      <c r="N11" s="3" t="s">
        <v>30</v>
      </c>
      <c r="O11" s="10" t="s">
        <v>31</v>
      </c>
      <c r="P11" s="9"/>
      <c r="Q11" s="9"/>
      <c r="R11" s="9"/>
      <c r="S11" s="9"/>
      <c r="T11" s="9"/>
      <c r="U11" s="9"/>
      <c r="V11" s="9"/>
      <c r="W11" s="9"/>
      <c r="X11" s="9"/>
      <c r="Y11" s="9"/>
      <c r="Z11" s="9"/>
      <c r="AA11" s="9"/>
      <c r="AB11" s="9"/>
      <c r="AC11" s="9"/>
      <c r="AD11" s="9"/>
      <c r="AE11" s="9"/>
    </row>
    <row r="12" spans="1:31" s="1" customFormat="1" ht="408.75" customHeight="1">
      <c r="A12" s="4">
        <v>1</v>
      </c>
      <c r="B12" s="5" t="s">
        <v>40</v>
      </c>
      <c r="C12" s="39" t="s">
        <v>64</v>
      </c>
      <c r="D12" s="40" t="s">
        <v>66</v>
      </c>
      <c r="E12" s="41" t="s">
        <v>65</v>
      </c>
      <c r="F12" s="42" t="s">
        <v>61</v>
      </c>
      <c r="G12" s="13" t="s">
        <v>67</v>
      </c>
      <c r="H12" s="43">
        <v>45194</v>
      </c>
      <c r="I12" s="43">
        <v>45229</v>
      </c>
      <c r="J12" s="44" t="s">
        <v>68</v>
      </c>
      <c r="K12" s="44" t="s">
        <v>68</v>
      </c>
      <c r="L12" s="44" t="s">
        <v>69</v>
      </c>
      <c r="M12" s="45">
        <v>21000000</v>
      </c>
      <c r="N12" s="46">
        <f>M12</f>
        <v>21000000</v>
      </c>
      <c r="O12" s="47" t="s">
        <v>70</v>
      </c>
      <c r="P12" s="9"/>
      <c r="Q12" s="12"/>
      <c r="R12" s="9"/>
      <c r="S12" s="9"/>
      <c r="T12" s="9"/>
      <c r="U12" s="9"/>
      <c r="V12" s="9"/>
      <c r="W12" s="9"/>
      <c r="X12" s="9"/>
      <c r="Y12" s="9"/>
      <c r="Z12" s="9"/>
      <c r="AA12" s="9"/>
      <c r="AB12" s="9"/>
      <c r="AC12" s="9"/>
      <c r="AD12" s="9"/>
      <c r="AE12" s="9"/>
    </row>
    <row r="13" spans="1:31" s="1" customFormat="1" ht="67.5" customHeight="1">
      <c r="A13" s="60" t="s">
        <v>32</v>
      </c>
      <c r="B13" s="56"/>
      <c r="C13" s="6">
        <f>C5</f>
        <v>45192</v>
      </c>
      <c r="D13" s="3" t="s">
        <v>33</v>
      </c>
      <c r="E13" s="6">
        <f>C13</f>
        <v>45192</v>
      </c>
      <c r="F13" s="7"/>
      <c r="G13" s="7"/>
      <c r="H13" s="7"/>
      <c r="I13" s="7"/>
      <c r="J13" s="7"/>
      <c r="K13" s="7"/>
      <c r="L13" s="7"/>
      <c r="M13" s="7"/>
      <c r="N13" s="7"/>
      <c r="O13" s="11"/>
      <c r="P13" s="9"/>
      <c r="Q13" s="12"/>
      <c r="R13" s="9"/>
      <c r="S13" s="9"/>
      <c r="T13" s="9"/>
      <c r="U13" s="9"/>
      <c r="V13" s="9"/>
      <c r="W13" s="9"/>
      <c r="X13" s="9"/>
      <c r="Y13" s="9"/>
      <c r="Z13" s="9"/>
      <c r="AA13" s="9"/>
      <c r="AB13" s="9"/>
      <c r="AC13" s="9"/>
      <c r="AD13" s="9"/>
      <c r="AE13" s="9"/>
    </row>
    <row r="14" spans="1:31" s="1" customFormat="1" ht="38.25" customHeight="1">
      <c r="A14" s="60" t="s">
        <v>34</v>
      </c>
      <c r="B14" s="58"/>
      <c r="C14" s="58"/>
      <c r="D14" s="56"/>
      <c r="E14" s="48" t="s">
        <v>62</v>
      </c>
      <c r="F14" s="61"/>
      <c r="G14" s="61"/>
      <c r="H14" s="61"/>
      <c r="I14" s="61"/>
      <c r="J14" s="61"/>
      <c r="K14" s="61"/>
      <c r="L14" s="61"/>
      <c r="M14" s="61"/>
      <c r="N14" s="61"/>
      <c r="O14" s="62"/>
      <c r="P14" s="9"/>
      <c r="Q14" s="9"/>
      <c r="R14" s="9"/>
      <c r="S14" s="9"/>
      <c r="T14" s="9"/>
      <c r="U14" s="9"/>
      <c r="V14" s="9"/>
      <c r="W14" s="9"/>
      <c r="X14" s="9"/>
      <c r="Y14" s="9"/>
      <c r="Z14" s="9"/>
      <c r="AA14" s="9"/>
      <c r="AB14" s="9"/>
      <c r="AC14" s="9"/>
      <c r="AD14" s="9"/>
      <c r="AE14" s="9"/>
    </row>
    <row r="15" spans="1:31" s="1" customFormat="1">
      <c r="A15" s="60" t="s">
        <v>35</v>
      </c>
      <c r="B15" s="58"/>
      <c r="C15" s="58"/>
      <c r="D15" s="56"/>
      <c r="E15" s="48" t="s">
        <v>36</v>
      </c>
      <c r="F15" s="61"/>
      <c r="G15" s="61"/>
      <c r="H15" s="61"/>
      <c r="I15" s="61"/>
      <c r="J15" s="61"/>
      <c r="K15" s="61"/>
      <c r="L15" s="61"/>
      <c r="M15" s="61"/>
      <c r="N15" s="61"/>
      <c r="O15" s="62"/>
      <c r="P15" s="9"/>
      <c r="Q15" s="9"/>
      <c r="R15" s="9"/>
      <c r="S15" s="9"/>
      <c r="T15" s="9"/>
      <c r="U15" s="9"/>
      <c r="V15" s="9"/>
      <c r="W15" s="9"/>
      <c r="X15" s="9"/>
      <c r="Y15" s="9"/>
      <c r="Z15" s="9"/>
      <c r="AA15" s="9"/>
      <c r="AB15" s="9"/>
      <c r="AC15" s="9"/>
      <c r="AD15" s="9"/>
      <c r="AE15" s="9"/>
    </row>
    <row r="16" spans="1:31" s="1" customFormat="1" ht="15.75" customHeight="1">
      <c r="A16" s="63" t="s">
        <v>37</v>
      </c>
      <c r="B16" s="64"/>
      <c r="C16" s="64"/>
      <c r="D16" s="65"/>
      <c r="E16" s="66" t="s">
        <v>9</v>
      </c>
      <c r="F16" s="67"/>
      <c r="G16" s="67"/>
      <c r="H16" s="67"/>
      <c r="I16" s="67"/>
      <c r="J16" s="67"/>
      <c r="K16" s="67"/>
      <c r="L16" s="67"/>
      <c r="M16" s="67"/>
      <c r="N16" s="67"/>
      <c r="O16" s="68"/>
      <c r="P16" s="9"/>
      <c r="Q16" s="9"/>
      <c r="R16" s="9"/>
      <c r="S16" s="9"/>
      <c r="T16" s="9"/>
      <c r="U16" s="9"/>
      <c r="V16" s="9"/>
      <c r="W16" s="9"/>
      <c r="X16" s="9"/>
      <c r="Y16" s="9"/>
      <c r="Z16" s="9"/>
      <c r="AA16" s="9"/>
      <c r="AB16" s="9"/>
      <c r="AC16" s="9"/>
      <c r="AD16" s="9"/>
      <c r="AE16" s="9"/>
    </row>
    <row r="17" spans="1:31" ht="15.7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1" ht="15.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1" ht="15.7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1:31" ht="15.7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31"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31"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row>
    <row r="25" spans="1:31"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1:31"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row>
    <row r="27" spans="1:31"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1"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1"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1"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row>
    <row r="32" spans="1:31"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row>
    <row r="33" spans="1:31"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row>
    <row r="34" spans="1:31"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1:31"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row>
    <row r="36" spans="1:31"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1"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1"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row>
    <row r="42" spans="1:31"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row>
    <row r="43" spans="1:31"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1:31"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row>
    <row r="45" spans="1:31"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row>
    <row r="46" spans="1:31"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row>
    <row r="47" spans="1:31"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row>
    <row r="48" spans="1:31"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row>
    <row r="49" spans="1:31"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row>
    <row r="50" spans="1:31"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row>
    <row r="51" spans="1:3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row>
    <row r="52" spans="1:31"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row>
    <row r="53" spans="1:31"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row>
    <row r="54" spans="1:31"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row>
    <row r="55" spans="1:31"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row>
    <row r="56" spans="1:31"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row>
    <row r="57" spans="1:31"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31"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1"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31"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1:3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1:31"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1:31"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31"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31"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1:31"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1:3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1:31"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1:31"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1:31"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1:31"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1:31"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1:31"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1:31"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1:31"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1:31"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1:3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1:31"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1:31"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1:31"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1:31"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1:31"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1:31"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1:31"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1:31"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1:31"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1:3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1:31"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1:31"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1:31"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1:31"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1:31"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1:31"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1:31"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1:31"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1: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1:31"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1:31"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1:31"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1:31"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1:31"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row>
    <row r="237" spans="1:31"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row>
    <row r="238" spans="1:31"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row>
    <row r="239" spans="1:31"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row>
    <row r="240" spans="1:31"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row>
    <row r="241" spans="1:3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row>
    <row r="242" spans="1:31"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row>
    <row r="243" spans="1:31"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row>
    <row r="244" spans="1:31"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row>
    <row r="245" spans="1:31"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row>
    <row r="246" spans="1:31"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row>
    <row r="247" spans="1:31"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row>
    <row r="248" spans="1:31"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row>
    <row r="249" spans="1:31"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row>
    <row r="250" spans="1:31"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row>
    <row r="251" spans="1:3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1:31"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row>
    <row r="253" spans="1:31"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row>
    <row r="254" spans="1:31"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row>
    <row r="255" spans="1:31"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row>
    <row r="256" spans="1:31"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row>
    <row r="257" spans="1:31"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row>
    <row r="258" spans="1:31"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row>
    <row r="259" spans="1:31"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row>
    <row r="260" spans="1:31"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row>
    <row r="261" spans="1:3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row>
    <row r="262" spans="1:31"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row>
    <row r="263" spans="1:31"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row>
    <row r="264" spans="1:31"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row>
    <row r="265" spans="1:31"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row>
    <row r="266" spans="1:31"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row>
    <row r="267" spans="1:31"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row>
    <row r="268" spans="1:31"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row>
    <row r="269" spans="1:31"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row>
    <row r="270" spans="1:31"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row>
    <row r="271" spans="1:3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row>
    <row r="272" spans="1:31"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row>
    <row r="273" spans="1:31"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row>
    <row r="274" spans="1:31"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row>
    <row r="275" spans="1:31"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row>
    <row r="276" spans="1:31"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row>
    <row r="277" spans="1:31"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row>
    <row r="278" spans="1:31"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row>
    <row r="279" spans="1:31"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row>
    <row r="280" spans="1:31"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row>
    <row r="281" spans="1:3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row>
    <row r="282" spans="1:31"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row>
    <row r="283" spans="1:31"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row>
    <row r="284" spans="1:31"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row>
    <row r="285" spans="1:31"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row>
    <row r="286" spans="1:31"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row>
    <row r="287" spans="1:31"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row>
    <row r="288" spans="1:31"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row>
    <row r="289" spans="1:31"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row>
    <row r="290" spans="1:31"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row>
    <row r="291" spans="1:3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row>
    <row r="292" spans="1:31"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row>
    <row r="293" spans="1:31"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row>
    <row r="294" spans="1:31"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row>
    <row r="295" spans="1:31"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row>
    <row r="296" spans="1:31"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row>
    <row r="297" spans="1:31"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row>
    <row r="298" spans="1:31"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row>
    <row r="299" spans="1:31"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row>
    <row r="300" spans="1:31"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row>
    <row r="301" spans="1:3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row>
    <row r="302" spans="1:31"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row>
    <row r="303" spans="1:31"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row>
    <row r="304" spans="1:31"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row>
    <row r="305" spans="1:31"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row>
    <row r="306" spans="1:31"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row>
    <row r="307" spans="1:31"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row>
    <row r="308" spans="1:31"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row>
    <row r="309" spans="1:31"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row>
    <row r="310" spans="1:31"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row>
    <row r="311" spans="1:3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row>
    <row r="312" spans="1:31"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row>
    <row r="313" spans="1:31"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row>
    <row r="314" spans="1:31"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row>
    <row r="315" spans="1:31"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row>
    <row r="316" spans="1:31"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row>
    <row r="317" spans="1:31"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row>
    <row r="318" spans="1:31"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row>
    <row r="319" spans="1:31"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row>
    <row r="320" spans="1:31"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row>
    <row r="321" spans="1:3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row>
    <row r="322" spans="1:31"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row>
    <row r="323" spans="1:31"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row>
    <row r="324" spans="1:31"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row>
    <row r="325" spans="1:31"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row>
    <row r="326" spans="1:31"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row>
    <row r="327" spans="1:31"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row>
    <row r="328" spans="1:31"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row>
    <row r="329" spans="1:31"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row>
    <row r="330" spans="1:31"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row>
    <row r="331" spans="1: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row>
    <row r="332" spans="1:31"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row>
    <row r="333" spans="1:31"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row>
    <row r="334" spans="1:31"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row>
    <row r="335" spans="1:31"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row>
    <row r="336" spans="1:31"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row>
    <row r="337" spans="1:31"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row>
    <row r="338" spans="1:31"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row>
    <row r="339" spans="1:31"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row>
    <row r="340" spans="1:31"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row>
    <row r="341" spans="1:3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row>
    <row r="342" spans="1:31"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row>
    <row r="343" spans="1:31"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row>
    <row r="344" spans="1:31"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row>
    <row r="345" spans="1:31"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row>
    <row r="346" spans="1:31"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row>
    <row r="347" spans="1:31"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row>
    <row r="348" spans="1:31"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row>
    <row r="349" spans="1:31"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row>
    <row r="350" spans="1:31"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row>
    <row r="351" spans="1:3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row>
    <row r="352" spans="1:31"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row>
    <row r="353" spans="1:31"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row>
    <row r="354" spans="1:31"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row>
    <row r="355" spans="1:31"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row>
    <row r="356" spans="1:31"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row>
    <row r="357" spans="1:31"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row>
    <row r="358" spans="1:31"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row>
    <row r="359" spans="1:31"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row>
    <row r="360" spans="1:31"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row>
    <row r="361" spans="1:3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row>
    <row r="362" spans="1:31"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row>
    <row r="363" spans="1:31"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row>
    <row r="364" spans="1:31"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row>
    <row r="365" spans="1:31"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row>
    <row r="366" spans="1:31"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row>
    <row r="367" spans="1:31"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row>
    <row r="368" spans="1:31"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row>
    <row r="369" spans="1:31"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row>
    <row r="370" spans="1:31"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row>
    <row r="371" spans="1:3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row>
    <row r="372" spans="1:31"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row>
    <row r="373" spans="1:31"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row>
    <row r="374" spans="1:31"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row>
    <row r="375" spans="1:31"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row>
    <row r="376" spans="1:31"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row>
    <row r="377" spans="1:31"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row>
    <row r="378" spans="1:31"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row>
    <row r="379" spans="1:31"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row>
    <row r="380" spans="1:31"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row>
    <row r="381" spans="1:3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row>
    <row r="382" spans="1:31"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row>
    <row r="383" spans="1:31"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row>
    <row r="384" spans="1:31"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row>
    <row r="385" spans="1:31"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row>
    <row r="386" spans="1:31"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row>
    <row r="387" spans="1:31"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row>
    <row r="388" spans="1:31"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row>
    <row r="389" spans="1:31"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row>
    <row r="390" spans="1:31"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row>
    <row r="391" spans="1:3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row>
    <row r="392" spans="1:31"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row>
    <row r="393" spans="1:31"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row>
    <row r="394" spans="1:31"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row>
    <row r="395" spans="1:31"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row>
    <row r="396" spans="1:31"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row>
    <row r="397" spans="1:31"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row>
    <row r="398" spans="1:31"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row>
    <row r="399" spans="1:31"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row>
    <row r="400" spans="1:31"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row>
    <row r="401" spans="1:3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row>
    <row r="402" spans="1:31"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row>
    <row r="403" spans="1:31"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row>
    <row r="404" spans="1:31"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row>
    <row r="405" spans="1:31"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row>
    <row r="406" spans="1:31"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row>
    <row r="407" spans="1:31"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row>
    <row r="408" spans="1:31"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row>
    <row r="409" spans="1:31"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row>
    <row r="410" spans="1:31"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row>
    <row r="411" spans="1:3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row>
    <row r="412" spans="1:31"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row>
    <row r="413" spans="1:31"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row>
    <row r="414" spans="1:31"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row>
    <row r="415" spans="1:31"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row>
    <row r="416" spans="1:31"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row>
    <row r="417" spans="1:31"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row>
    <row r="418" spans="1:31"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row>
    <row r="419" spans="1:31"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row>
    <row r="420" spans="1:31"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row>
    <row r="421" spans="1:3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row>
    <row r="422" spans="1:31"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row>
    <row r="423" spans="1:31"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row>
    <row r="424" spans="1:31"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row>
    <row r="425" spans="1:31"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row>
    <row r="426" spans="1:31"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row>
    <row r="427" spans="1:31"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row>
    <row r="428" spans="1:31"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row>
    <row r="429" spans="1:31"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row>
    <row r="430" spans="1:31"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row>
    <row r="431" spans="1: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row>
    <row r="432" spans="1:31"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row>
    <row r="433" spans="1:31"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row>
    <row r="434" spans="1:31"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row>
    <row r="435" spans="1:31"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row>
    <row r="436" spans="1:31"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row>
    <row r="437" spans="1:31"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row>
    <row r="438" spans="1:31"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row>
    <row r="439" spans="1:31"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row>
    <row r="440" spans="1:31"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row>
    <row r="441" spans="1:3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row>
    <row r="442" spans="1:31"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row>
    <row r="443" spans="1:31"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row>
    <row r="444" spans="1:31"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row>
    <row r="445" spans="1:31"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row>
    <row r="446" spans="1:31"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row>
    <row r="447" spans="1:31"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row>
    <row r="448" spans="1:31"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row>
    <row r="449" spans="1:31"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row>
    <row r="450" spans="1:31"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row>
    <row r="451" spans="1:3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row>
    <row r="452" spans="1:31"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row>
    <row r="453" spans="1:31"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row>
    <row r="454" spans="1:31"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row>
    <row r="455" spans="1:31"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row>
    <row r="456" spans="1:31"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row>
    <row r="457" spans="1:31"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row>
    <row r="458" spans="1:31"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row>
    <row r="459" spans="1:31"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row>
    <row r="460" spans="1:31"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row>
    <row r="461" spans="1:3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row>
    <row r="462" spans="1:31"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row>
    <row r="463" spans="1:31"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row>
    <row r="464" spans="1:31"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row>
    <row r="465" spans="1:31"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row>
    <row r="466" spans="1:31"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row>
    <row r="467" spans="1:31"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row>
    <row r="468" spans="1:31"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row>
    <row r="469" spans="1:31"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row>
    <row r="470" spans="1:31"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row>
    <row r="471" spans="1:3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row>
    <row r="472" spans="1:31"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row>
    <row r="473" spans="1:31"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row>
    <row r="474" spans="1:31"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row>
    <row r="475" spans="1:31"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row>
    <row r="476" spans="1:31"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row>
    <row r="477" spans="1:31"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row>
    <row r="478" spans="1:31"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row>
    <row r="479" spans="1:31"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row>
    <row r="480" spans="1:31"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row>
    <row r="481" spans="1:3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row>
    <row r="482" spans="1:31"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row>
    <row r="483" spans="1:31"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row>
    <row r="484" spans="1:31"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row>
    <row r="485" spans="1:31"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row>
    <row r="486" spans="1:31"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row>
    <row r="487" spans="1:31"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row>
    <row r="488" spans="1:31"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row>
    <row r="489" spans="1:31"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row>
    <row r="490" spans="1:31"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row>
    <row r="491" spans="1:3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row>
    <row r="492" spans="1:31"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row>
    <row r="493" spans="1:31"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row>
    <row r="494" spans="1:31"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row>
    <row r="495" spans="1:31"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row>
    <row r="496" spans="1:31"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row>
    <row r="497" spans="1:31"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row>
    <row r="498" spans="1:31"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row>
    <row r="499" spans="1:31"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row>
    <row r="500" spans="1:31"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row>
    <row r="501" spans="1:3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row>
    <row r="502" spans="1:31"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row>
    <row r="503" spans="1:31"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row>
    <row r="504" spans="1:31"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row>
    <row r="505" spans="1:31"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row>
    <row r="506" spans="1:31"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row>
    <row r="507" spans="1:31"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row>
    <row r="508" spans="1:31"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row>
    <row r="509" spans="1:31"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row>
    <row r="510" spans="1:31"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row>
    <row r="511" spans="1:3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row>
    <row r="512" spans="1:31"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row>
    <row r="513" spans="1:31"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row>
    <row r="514" spans="1:31"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row>
    <row r="515" spans="1:31"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row>
    <row r="516" spans="1:31"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row>
    <row r="517" spans="1:31"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row>
    <row r="518" spans="1:31"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row>
    <row r="519" spans="1:31"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row>
    <row r="520" spans="1:31"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row>
    <row r="521" spans="1:3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row>
    <row r="522" spans="1:31"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row>
    <row r="523" spans="1:31"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row>
    <row r="524" spans="1:31"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row>
    <row r="525" spans="1:31"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row>
    <row r="526" spans="1:31"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row>
    <row r="527" spans="1:31"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row>
    <row r="528" spans="1:31"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row>
    <row r="529" spans="1:31"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row>
    <row r="530" spans="1:31"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row>
    <row r="531" spans="1: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row>
    <row r="532" spans="1:31"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row>
    <row r="533" spans="1:31"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row>
    <row r="534" spans="1:31"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row>
    <row r="535" spans="1:31"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row>
    <row r="536" spans="1:31"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row>
    <row r="537" spans="1:31"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row>
    <row r="538" spans="1:31"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row>
    <row r="539" spans="1:31"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row>
    <row r="540" spans="1:31"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row>
    <row r="541" spans="1:3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row>
    <row r="542" spans="1:31"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row>
    <row r="543" spans="1:31"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row>
    <row r="544" spans="1:31"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row>
    <row r="545" spans="1:31"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row>
    <row r="546" spans="1:31"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row>
    <row r="547" spans="1:31"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row>
    <row r="548" spans="1:31"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row>
    <row r="549" spans="1:31"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row>
    <row r="550" spans="1:31"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row>
    <row r="551" spans="1:3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row>
    <row r="552" spans="1:31"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row>
    <row r="553" spans="1:31"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row>
    <row r="554" spans="1:31"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row>
    <row r="555" spans="1:31"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row>
    <row r="556" spans="1:31"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row>
    <row r="557" spans="1:31"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row>
    <row r="558" spans="1:31"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row>
    <row r="559" spans="1:31"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row>
    <row r="560" spans="1:31"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row>
    <row r="561" spans="1:3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row>
    <row r="562" spans="1:31"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row>
    <row r="563" spans="1:31"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row>
    <row r="564" spans="1:31"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row>
    <row r="565" spans="1:31"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row>
    <row r="566" spans="1:31"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row>
    <row r="567" spans="1:31"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row>
    <row r="568" spans="1:31"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row>
    <row r="569" spans="1:31"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row>
    <row r="570" spans="1:31"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row>
    <row r="571" spans="1:3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row>
    <row r="572" spans="1:31"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row>
    <row r="573" spans="1:31"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row>
    <row r="574" spans="1:31"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row>
    <row r="575" spans="1:31"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row>
    <row r="576" spans="1:31"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row>
    <row r="577" spans="1:31"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row>
    <row r="578" spans="1:31"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row>
    <row r="579" spans="1:31"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row>
    <row r="580" spans="1:31"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row>
    <row r="581" spans="1:3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row>
    <row r="582" spans="1:31"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row>
    <row r="583" spans="1:31"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row>
    <row r="584" spans="1:31"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row>
    <row r="585" spans="1:31"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row>
    <row r="586" spans="1:31"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row>
    <row r="587" spans="1:31"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row>
    <row r="588" spans="1:31"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row>
    <row r="589" spans="1:31"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row>
    <row r="590" spans="1:31"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row>
    <row r="591" spans="1:3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row>
    <row r="592" spans="1:31"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row>
    <row r="593" spans="1:31"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row>
    <row r="594" spans="1:31"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row>
    <row r="595" spans="1:31"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row>
    <row r="596" spans="1:31"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row>
    <row r="597" spans="1:31"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row>
    <row r="598" spans="1:31"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row>
    <row r="599" spans="1:31"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row>
    <row r="600" spans="1:31"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row>
    <row r="601" spans="1:3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row>
    <row r="602" spans="1:31"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row>
    <row r="603" spans="1:31"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row>
    <row r="604" spans="1:31"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row>
    <row r="605" spans="1:31"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row>
    <row r="606" spans="1:31"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row>
    <row r="607" spans="1:31"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row>
    <row r="608" spans="1:31"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row>
    <row r="609" spans="1:31"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row>
    <row r="610" spans="1:31"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row>
    <row r="611" spans="1:3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row>
    <row r="612" spans="1:31"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row>
    <row r="613" spans="1:31"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row>
    <row r="614" spans="1:31"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row>
    <row r="615" spans="1:31"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row>
    <row r="616" spans="1:31"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row>
    <row r="617" spans="1:31"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row>
    <row r="618" spans="1:31"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row>
    <row r="619" spans="1:31"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row>
    <row r="620" spans="1:31"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row>
    <row r="621" spans="1:3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row>
    <row r="622" spans="1:31"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row>
    <row r="623" spans="1:31"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row>
    <row r="624" spans="1:31"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row>
    <row r="625" spans="1:31"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row>
    <row r="626" spans="1:31"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row>
    <row r="627" spans="1:31"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row>
    <row r="628" spans="1:31"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row>
    <row r="629" spans="1:31"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row>
    <row r="630" spans="1:31"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row>
    <row r="631" spans="1: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row>
    <row r="632" spans="1:31"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row>
    <row r="633" spans="1:31"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row>
    <row r="634" spans="1:31"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row>
    <row r="635" spans="1:31"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row>
    <row r="636" spans="1:31"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row>
    <row r="637" spans="1:31"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row>
    <row r="638" spans="1:31"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row>
    <row r="639" spans="1:31"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row>
    <row r="640" spans="1:31"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row>
    <row r="641" spans="1:3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row>
    <row r="642" spans="1:31"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row>
    <row r="643" spans="1:31"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row>
    <row r="644" spans="1:31"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row>
    <row r="645" spans="1:31"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row>
    <row r="646" spans="1:31"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row>
    <row r="647" spans="1:31"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row>
    <row r="648" spans="1:31"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row>
    <row r="649" spans="1:31"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row>
    <row r="650" spans="1:31"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row>
    <row r="651" spans="1:3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row>
    <row r="652" spans="1:31"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row>
    <row r="653" spans="1:31"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row>
    <row r="654" spans="1:31"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row>
    <row r="655" spans="1:31"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row>
    <row r="656" spans="1:31"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row>
    <row r="657" spans="1:31"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row>
    <row r="658" spans="1:31"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row>
    <row r="659" spans="1:31"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row>
    <row r="660" spans="1:31"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row>
    <row r="661" spans="1:3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row>
    <row r="662" spans="1:31"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row>
    <row r="663" spans="1:31"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row>
    <row r="664" spans="1:31"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row>
    <row r="665" spans="1:31"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row>
    <row r="666" spans="1:31"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row>
    <row r="667" spans="1:31"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row>
    <row r="668" spans="1:31"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row>
    <row r="669" spans="1:31"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row>
    <row r="670" spans="1:31"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row>
    <row r="671" spans="1:3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row>
    <row r="672" spans="1:31"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row>
    <row r="673" spans="1:31"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row>
    <row r="674" spans="1:31"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row>
    <row r="675" spans="1:31"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row>
    <row r="676" spans="1:31"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row>
    <row r="677" spans="1:31"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row>
    <row r="678" spans="1:31"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row>
    <row r="679" spans="1:31"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row>
    <row r="680" spans="1:31"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row>
    <row r="681" spans="1:3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row>
    <row r="682" spans="1:31"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row>
    <row r="683" spans="1:31"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row>
    <row r="684" spans="1:31"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row>
    <row r="685" spans="1:31"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row>
    <row r="686" spans="1:31"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row>
    <row r="687" spans="1:31"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row>
    <row r="688" spans="1:31"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row>
    <row r="689" spans="1:31"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row>
    <row r="690" spans="1:31"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row>
    <row r="691" spans="1:3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row>
    <row r="692" spans="1:31"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row>
    <row r="693" spans="1:31"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row>
    <row r="694" spans="1:31"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row>
    <row r="695" spans="1:31"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row>
    <row r="696" spans="1:31"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row>
    <row r="697" spans="1:31"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row>
    <row r="698" spans="1:31"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row>
    <row r="699" spans="1:31"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row>
    <row r="700" spans="1:31"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row>
    <row r="701" spans="1:3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row>
    <row r="702" spans="1:31"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row>
    <row r="703" spans="1:31"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row>
    <row r="704" spans="1:31"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row>
    <row r="705" spans="1:31"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row>
    <row r="706" spans="1:31"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row>
    <row r="707" spans="1:31"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row>
    <row r="708" spans="1:31"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row>
    <row r="709" spans="1:31"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row>
    <row r="710" spans="1:31"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row>
    <row r="711" spans="1:3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row>
    <row r="712" spans="1:31"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row>
    <row r="713" spans="1:31"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row>
    <row r="714" spans="1:31"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row>
    <row r="715" spans="1:31"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row>
    <row r="716" spans="1:31"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row>
    <row r="717" spans="1:31"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row>
    <row r="718" spans="1:31"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row>
    <row r="719" spans="1:31"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row>
    <row r="720" spans="1:31"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row>
    <row r="721" spans="1:3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row>
    <row r="722" spans="1:31"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row>
    <row r="723" spans="1:31"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row>
    <row r="724" spans="1:31"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row>
    <row r="725" spans="1:31"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row>
    <row r="726" spans="1:31"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row>
    <row r="727" spans="1:31"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row>
    <row r="728" spans="1:31"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row>
    <row r="729" spans="1:31"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row>
    <row r="730" spans="1:31"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row>
    <row r="731" spans="1: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row>
    <row r="732" spans="1:31"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row>
    <row r="733" spans="1:31"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row>
    <row r="734" spans="1:31"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row>
    <row r="735" spans="1:31"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row>
    <row r="736" spans="1:31"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row>
    <row r="737" spans="1:31"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row>
    <row r="738" spans="1:31"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row>
    <row r="739" spans="1:31"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row>
    <row r="740" spans="1:31"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row>
    <row r="741" spans="1:3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row>
    <row r="742" spans="1:31"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row>
    <row r="743" spans="1:31"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row>
    <row r="744" spans="1:31"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row>
    <row r="745" spans="1:31"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row>
    <row r="746" spans="1:31"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row>
    <row r="747" spans="1:31"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row>
    <row r="748" spans="1:31"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row>
    <row r="749" spans="1:31"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row>
    <row r="750" spans="1:31"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row>
    <row r="751" spans="1:3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row>
    <row r="752" spans="1:31"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row>
    <row r="753" spans="1:31"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row>
    <row r="754" spans="1:31"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row>
    <row r="755" spans="1:31"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row>
    <row r="756" spans="1:31"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row>
    <row r="757" spans="1:31"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row>
    <row r="758" spans="1:31"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row>
    <row r="759" spans="1:31"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row>
    <row r="760" spans="1:31"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row>
    <row r="761" spans="1:3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row>
    <row r="762" spans="1:31"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row>
    <row r="763" spans="1:31"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row>
    <row r="764" spans="1:31"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row>
    <row r="765" spans="1:31"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row>
    <row r="766" spans="1:31"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row>
    <row r="767" spans="1:31"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row>
    <row r="768" spans="1:31"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row>
    <row r="769" spans="1:31"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row>
    <row r="770" spans="1:31"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row>
    <row r="771" spans="1:3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row>
    <row r="772" spans="1:31"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row>
    <row r="773" spans="1:31"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row>
    <row r="774" spans="1:31"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row>
    <row r="775" spans="1:31"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row>
    <row r="776" spans="1:31"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row>
    <row r="777" spans="1:31"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row>
    <row r="778" spans="1:31"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row>
    <row r="779" spans="1:31"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row>
    <row r="780" spans="1:31"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row>
    <row r="781" spans="1:3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row>
    <row r="782" spans="1:31"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row>
    <row r="783" spans="1:31"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row>
    <row r="784" spans="1:31"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row>
    <row r="785" spans="1:31"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row>
    <row r="786" spans="1:31"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row>
    <row r="787" spans="1:31"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row>
    <row r="788" spans="1:31"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row>
    <row r="789" spans="1:31"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row>
    <row r="790" spans="1:31"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row>
    <row r="791" spans="1:3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row>
    <row r="792" spans="1:31"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row>
    <row r="793" spans="1:31"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row>
    <row r="794" spans="1:31"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row>
    <row r="795" spans="1:31"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row>
    <row r="796" spans="1:31"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row>
    <row r="797" spans="1:31"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row>
    <row r="798" spans="1:31"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row>
    <row r="799" spans="1:31"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row>
    <row r="800" spans="1:31"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row>
    <row r="801" spans="1:3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row>
    <row r="802" spans="1:31"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row>
    <row r="803" spans="1:31"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row>
    <row r="804" spans="1:31"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row>
    <row r="805" spans="1:31"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row>
    <row r="806" spans="1:31"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row>
    <row r="807" spans="1:31"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row>
    <row r="808" spans="1:31"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row>
    <row r="809" spans="1:31"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row>
    <row r="810" spans="1:31"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row>
    <row r="811" spans="1:3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row>
    <row r="812" spans="1:31"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row>
    <row r="813" spans="1:31"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row>
    <row r="814" spans="1:31"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row>
    <row r="815" spans="1:31"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row>
    <row r="816" spans="1:31"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row>
    <row r="817" spans="1:31"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row>
    <row r="818" spans="1:31"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row>
    <row r="819" spans="1:31"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row>
    <row r="820" spans="1:31"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row>
    <row r="821" spans="1:3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row>
    <row r="822" spans="1:31"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row>
    <row r="823" spans="1:31"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row>
    <row r="824" spans="1:31"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row>
    <row r="825" spans="1:31"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row>
    <row r="826" spans="1:31"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row>
    <row r="827" spans="1:31"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row>
    <row r="828" spans="1:31"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row>
    <row r="829" spans="1:31"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row>
    <row r="830" spans="1:31"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row>
    <row r="831" spans="1: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row>
    <row r="832" spans="1:31"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row>
    <row r="833" spans="1:31"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row>
    <row r="834" spans="1:31"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row>
    <row r="835" spans="1:31"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row>
    <row r="836" spans="1:31"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row>
    <row r="837" spans="1:31"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row>
    <row r="838" spans="1:31"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row>
    <row r="839" spans="1:31"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row>
    <row r="840" spans="1:31"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row>
    <row r="841" spans="1:3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row>
    <row r="842" spans="1:31"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row>
    <row r="843" spans="1:31"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row>
    <row r="844" spans="1:31"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row>
    <row r="845" spans="1:31"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row>
    <row r="846" spans="1:31"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row>
    <row r="847" spans="1:31"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row>
    <row r="848" spans="1:31"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row>
    <row r="849" spans="1:31"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row>
    <row r="850" spans="1:31"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row>
    <row r="851" spans="1:3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row>
    <row r="852" spans="1:31"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row>
    <row r="853" spans="1:31"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row>
    <row r="854" spans="1:31"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row>
    <row r="855" spans="1:31"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row>
    <row r="856" spans="1:31"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row>
    <row r="857" spans="1:31"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row>
    <row r="858" spans="1:31"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row>
    <row r="859" spans="1:31"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row>
    <row r="860" spans="1:31"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row>
    <row r="861" spans="1:3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row>
    <row r="862" spans="1:31"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row>
    <row r="863" spans="1:31"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row>
    <row r="864" spans="1:31"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row>
    <row r="865" spans="1:31"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row>
    <row r="866" spans="1:31"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row>
    <row r="867" spans="1:31"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row>
    <row r="868" spans="1:31"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row>
    <row r="869" spans="1:31"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row>
    <row r="870" spans="1:31"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row>
    <row r="871" spans="1:3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row>
    <row r="872" spans="1:31"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row>
    <row r="873" spans="1:31"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row>
    <row r="874" spans="1:31"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row>
    <row r="875" spans="1:31"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row>
    <row r="876" spans="1:31"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row>
    <row r="877" spans="1:31"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row>
    <row r="878" spans="1:31"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row>
    <row r="879" spans="1:31"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row>
    <row r="880" spans="1:31"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row>
    <row r="881" spans="1:3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row>
    <row r="882" spans="1:31"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row>
    <row r="883" spans="1:31"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row>
    <row r="884" spans="1:31"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row>
    <row r="885" spans="1:31"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row>
    <row r="886" spans="1:31"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row>
    <row r="887" spans="1:31"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row>
    <row r="888" spans="1:31"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row>
    <row r="889" spans="1:31"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row>
    <row r="890" spans="1:31"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row>
    <row r="891" spans="1:3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row>
    <row r="892" spans="1:31"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row>
    <row r="893" spans="1:31"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row>
    <row r="894" spans="1:31"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row>
    <row r="895" spans="1:31"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row>
    <row r="896" spans="1:31"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row>
    <row r="897" spans="1:31"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row>
    <row r="898" spans="1:31"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row>
    <row r="899" spans="1:31"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row>
    <row r="900" spans="1:31"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row>
    <row r="901" spans="1:3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row>
    <row r="902" spans="1:31"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row>
    <row r="903" spans="1:31"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row>
    <row r="904" spans="1:31"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row>
    <row r="905" spans="1:31"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row>
    <row r="906" spans="1:31"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row>
    <row r="907" spans="1:31"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row>
    <row r="908" spans="1:31"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row>
    <row r="909" spans="1:31"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row>
    <row r="910" spans="1:31"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row>
    <row r="911" spans="1:3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row>
    <row r="912" spans="1:31"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row>
    <row r="913" spans="1:31"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row>
    <row r="914" spans="1:31"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row>
    <row r="915" spans="1:31"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row>
    <row r="916" spans="1:31"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row>
    <row r="917" spans="1:31"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row>
    <row r="918" spans="1:31"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row>
    <row r="919" spans="1:31"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row>
    <row r="920" spans="1:31"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row>
    <row r="921" spans="1:3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row>
    <row r="922" spans="1:31"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row>
    <row r="923" spans="1:31"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row>
    <row r="924" spans="1:31"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row>
    <row r="925" spans="1:31"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row>
    <row r="926" spans="1:31"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row>
    <row r="927" spans="1:31"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row>
    <row r="928" spans="1:31"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row>
    <row r="929" spans="1:31"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row>
    <row r="930" spans="1:31"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row>
    <row r="931" spans="1: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row>
    <row r="932" spans="1:31"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row>
    <row r="933" spans="1:31"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row>
    <row r="934" spans="1:31"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row>
    <row r="935" spans="1:31"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row>
    <row r="936" spans="1:31"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row>
    <row r="937" spans="1:31"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row>
    <row r="938" spans="1:31"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row>
    <row r="939" spans="1:31"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row>
    <row r="940" spans="1:31"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row>
    <row r="941" spans="1:3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row>
    <row r="942" spans="1:31"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row>
    <row r="943" spans="1:31"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row>
    <row r="944" spans="1:31"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row>
    <row r="945" spans="1:31"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row>
    <row r="946" spans="1:31"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row>
    <row r="947" spans="1:31"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row>
    <row r="948" spans="1:31"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row>
    <row r="949" spans="1:31"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row>
    <row r="950" spans="1:31"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row>
    <row r="951" spans="1:3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row>
    <row r="952" spans="1:31"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row>
    <row r="953" spans="1:31"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row>
    <row r="954" spans="1:31"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row>
    <row r="955" spans="1:31"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row>
    <row r="956" spans="1:31"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row>
    <row r="957" spans="1:31"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row>
    <row r="958" spans="1:31"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row>
    <row r="959" spans="1:31"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row>
    <row r="960" spans="1:31"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row>
    <row r="961" spans="1:3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row>
    <row r="962" spans="1:31"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row>
    <row r="963" spans="1:31"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row>
    <row r="964" spans="1:31"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row>
    <row r="965" spans="1:31"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row>
    <row r="966" spans="1:31"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row>
    <row r="967" spans="1:31"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row>
    <row r="968" spans="1:31"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row>
    <row r="969" spans="1:31"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row>
    <row r="970" spans="1:31"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row>
    <row r="971" spans="1:3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row>
    <row r="972" spans="1:31"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row>
    <row r="973" spans="1:31"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row>
    <row r="974" spans="1:31"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row>
    <row r="975" spans="1:31"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row>
    <row r="976" spans="1:31"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row>
    <row r="977" spans="1:31"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row>
    <row r="978" spans="1:31"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row>
    <row r="979" spans="1:31"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row>
    <row r="980" spans="1:31"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row>
    <row r="981" spans="1:3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row>
    <row r="982" spans="1:31"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row>
    <row r="983" spans="1:31"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row>
    <row r="984" spans="1:31"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row>
    <row r="985" spans="1:31"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row>
    <row r="986" spans="1:31"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row>
    <row r="987" spans="1:31"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row>
    <row r="988" spans="1:31"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row>
  </sheetData>
  <mergeCells count="23">
    <mergeCell ref="A15:D15"/>
    <mergeCell ref="E15:O15"/>
    <mergeCell ref="A16:D16"/>
    <mergeCell ref="E16:O16"/>
    <mergeCell ref="A1:M4"/>
    <mergeCell ref="N3:O4"/>
    <mergeCell ref="A10:D10"/>
    <mergeCell ref="E10:O10"/>
    <mergeCell ref="A13:B13"/>
    <mergeCell ref="A14:D14"/>
    <mergeCell ref="E14:O14"/>
    <mergeCell ref="A7:D7"/>
    <mergeCell ref="E7:O7"/>
    <mergeCell ref="A8:D8"/>
    <mergeCell ref="E8:O8"/>
    <mergeCell ref="A9:D9"/>
    <mergeCell ref="G9:O9"/>
    <mergeCell ref="N1:O1"/>
    <mergeCell ref="N2:O2"/>
    <mergeCell ref="A5:B5"/>
    <mergeCell ref="C5:O5"/>
    <mergeCell ref="A6:D6"/>
    <mergeCell ref="E6:O6"/>
  </mergeCells>
  <dataValidations count="1">
    <dataValidation type="list" allowBlank="1" showErrorMessage="1" sqref="C12" xr:uid="{6CC48386-119B-432C-A3DF-B9B2E50FDC70}">
      <formula1>$S$1:$S$8</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B8CB-0092-4DC9-B776-DCBF9A4DCC2F}">
  <dimension ref="A1:G9"/>
  <sheetViews>
    <sheetView topLeftCell="D1" zoomScale="130" zoomScaleNormal="130" workbookViewId="0">
      <selection activeCell="F2" sqref="F2"/>
    </sheetView>
  </sheetViews>
  <sheetFormatPr baseColWidth="10" defaultRowHeight="15"/>
  <cols>
    <col min="1" max="1" width="19.5703125" customWidth="1"/>
    <col min="2" max="2" width="16.7109375" customWidth="1"/>
    <col min="3" max="3" width="25.42578125" customWidth="1"/>
    <col min="4" max="5" width="18.85546875" customWidth="1"/>
    <col min="6" max="6" width="17.7109375" customWidth="1"/>
    <col min="7" max="7" width="59.7109375" customWidth="1"/>
    <col min="8" max="8" width="10.140625" customWidth="1"/>
  </cols>
  <sheetData>
    <row r="1" spans="1:7" ht="42.75" customHeight="1" thickBot="1">
      <c r="A1" s="28" t="s">
        <v>45</v>
      </c>
      <c r="B1" s="29" t="s">
        <v>46</v>
      </c>
      <c r="C1" s="29" t="s">
        <v>52</v>
      </c>
      <c r="D1" s="29" t="s">
        <v>47</v>
      </c>
      <c r="E1" s="29" t="s">
        <v>48</v>
      </c>
      <c r="F1" s="29" t="s">
        <v>49</v>
      </c>
      <c r="G1" s="29" t="s">
        <v>50</v>
      </c>
    </row>
    <row r="2" spans="1:7" ht="166.5" customHeight="1" thickBot="1">
      <c r="A2" s="27" t="s">
        <v>54</v>
      </c>
      <c r="B2" s="24" t="s">
        <v>51</v>
      </c>
      <c r="C2" s="31">
        <v>11340000</v>
      </c>
      <c r="D2" s="24" t="s">
        <v>51</v>
      </c>
      <c r="E2" s="30" t="s">
        <v>51</v>
      </c>
      <c r="F2" s="30" t="s">
        <v>51</v>
      </c>
      <c r="G2" s="18" t="s">
        <v>57</v>
      </c>
    </row>
    <row r="3" spans="1:7" ht="224.25" customHeight="1" thickBot="1">
      <c r="A3" s="14" t="s">
        <v>42</v>
      </c>
      <c r="B3" s="32">
        <f>100%/3</f>
        <v>0.33333333333333331</v>
      </c>
      <c r="C3" s="26">
        <f>C6*B3</f>
        <v>15120000</v>
      </c>
      <c r="D3" s="24">
        <v>0.5</v>
      </c>
      <c r="E3" s="26">
        <f>D3*C2</f>
        <v>5670000</v>
      </c>
      <c r="F3" s="35">
        <f>C3-E3</f>
        <v>9450000</v>
      </c>
      <c r="G3" s="18" t="s">
        <v>56</v>
      </c>
    </row>
    <row r="4" spans="1:7" ht="207.75" customHeight="1" thickBot="1">
      <c r="A4" s="14" t="s">
        <v>44</v>
      </c>
      <c r="B4" s="32">
        <f>100%/3</f>
        <v>0.33333333333333331</v>
      </c>
      <c r="C4" s="26">
        <f>C6*B4</f>
        <v>15120000</v>
      </c>
      <c r="D4" s="24">
        <v>0.5</v>
      </c>
      <c r="E4" s="26">
        <f>C2*D4</f>
        <v>5670000</v>
      </c>
      <c r="F4" s="35">
        <f>C4-E4</f>
        <v>9450000</v>
      </c>
      <c r="G4" s="20" t="s">
        <v>58</v>
      </c>
    </row>
    <row r="5" spans="1:7" ht="261" customHeight="1" thickBot="1">
      <c r="A5" s="14" t="s">
        <v>55</v>
      </c>
      <c r="B5" s="32">
        <f>100%/3</f>
        <v>0.33333333333333331</v>
      </c>
      <c r="C5" s="26">
        <f>C6*B5</f>
        <v>15120000</v>
      </c>
      <c r="D5" s="22">
        <v>0</v>
      </c>
      <c r="E5" s="26"/>
      <c r="F5" s="34">
        <f>C5-E5</f>
        <v>15120000</v>
      </c>
      <c r="G5" s="21" t="s">
        <v>59</v>
      </c>
    </row>
    <row r="6" spans="1:7" ht="31.5" customHeight="1" thickBot="1">
      <c r="A6" s="15" t="s">
        <v>43</v>
      </c>
      <c r="B6" s="38">
        <f>SUM(B3:B5)</f>
        <v>1</v>
      </c>
      <c r="C6" s="25">
        <v>45360000</v>
      </c>
      <c r="D6" s="16">
        <v>1</v>
      </c>
      <c r="E6" s="16"/>
      <c r="F6" s="33">
        <f>SUM(F3:F5)</f>
        <v>34020000</v>
      </c>
      <c r="G6" s="17"/>
    </row>
    <row r="7" spans="1:7" ht="15.75" thickBot="1">
      <c r="F7" s="36">
        <f>F6+C2</f>
        <v>45360000</v>
      </c>
      <c r="G7" s="37" t="s">
        <v>53</v>
      </c>
    </row>
    <row r="9" spans="1:7">
      <c r="C9"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FORMA DE PAGO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MONICA CASTIBLANCO</cp:lastModifiedBy>
  <dcterms:created xsi:type="dcterms:W3CDTF">2022-01-12T20:50:00Z</dcterms:created>
  <dcterms:modified xsi:type="dcterms:W3CDTF">2023-09-23T22:45:10Z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91982151C5034870BDC0C431DB331041</vt:lpwstr>
  </property>
  <property fmtid="{D5CDD505-2E9C-101B-9397-08002B2CF9AE}" pid="3" name="KSOProductBuildVer">
    <vt:lpwstr>3082-11.2.0.11380</vt:lpwstr>
  </property>
</Properties>
</file>