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PWtaE7a95z9YFjKvhTa2BJ1+7nZO+67MNbHVmY6Psz8="/>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<sst xmlns="http://schemas.openxmlformats.org/spreadsheetml/2006/main" count="55" uniqueCount="54">
  <si>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</si>
  <si>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</si>
  <si>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</si>
  <si>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</si>
  <si>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</si>
  <si>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</si>
  <si>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</si>
  <si>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</si>
  <si>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</si>
  <si>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</si>
  <si>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</si>
  <si>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del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</si>
  <si>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</si>
  <si>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</si>
  <si>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</si>
  <si>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</si>
  <si>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</si>
  <si>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</si>
  <si>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</si>
  <si>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</si>
  <si>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</si>
  <si>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</si>
  <si>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Contratar los servicios de apoyo a la gestion como Facilitador del proyecto del convenio IM-034-2023 en la  empresa Arkangel Games SAS con nit 901,467,017-8, cofinanciado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</si>
  <si>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</si>
  <si>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</si>
  <si>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</si>
  <si>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</si>
  <si>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</si>
  <si>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</si>
  <si>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</si>
  <si>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</si>
  <si>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</si>
  <si>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</si>
  <si>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</si>
  <si>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</si>
  <si>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</si>
  <si>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</si>
  <si>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</si>
  <si>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</si>
  <si>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DIANA LUZ DARY VELASQUEZ RINCON</t>
  </si>
  <si>
    <t>1. Apoyo en realizar pruebas y evaluaciones del prototipo con clientes reales
2. Transferir conocimientos en innovación en el marco del proyecto
3. Apoyo en el análisis de los datos obtenidos en las diferentes fases del proyecto.
4. Apoyo en la validación del mercado objetivo.
5. Presentar un informe mensual de actividades incluyendo anexos y soportes.
6. Realizar el correcto archivo documental físico y digital en la plataforma DRIVE del proyecto.
7. Encontrarse al día por concepto de seguridad social, ARL y prestaciones sociales para el pago (Cuando aplique).
8. Las demás actividades que le sean solicitadas de acuerdo con el objeto contractual.</t>
  </si>
  <si>
    <t>1.  documento que evidencie las labores de apoyo en la pruebas y evaluaciones del prototipo, transferir conocimientos en innovación, junto con el informe de actividades ejecutadas.
2.  Documento final donde se evidencia como fue el apoyo en el análisis de los datos y la validación de mercado objetivo, presentando el informe de actividades ejecutadas</t>
  </si>
  <si>
    <t>MES</t>
  </si>
  <si>
    <t>Se realizarán dos pagos así: 
Pago 1: un primer pago por valor de $1,800,000 a la entrega de documento que evidencie las labores de apoyo en la pruebas y evaluaciones del prototipo, transferir conocimientos en innovación, presentación de informe de actividades ejecutadas.
Pago 2: un segundo y último pago por valor de $1,800,000 a la entrega de Documento final donde se evidencie como fue el apoyo en el análisis de los datos y la validación de mercado objetivo, presentando el informe de actividades ejecutadas
Para el último pago, se deberá suscribir la respectiva acta de terminación firmada por las partes, y los demás soportes (previa presentación de constancia de haber prestado el servicio a satisfacción).</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</si>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</sst>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right/>
      <top/>
      <bottom/>
    </border>
    <border>
      <left style="thin">
        <color rgb="FF000000"/>
      </left>
      <right style="thin">
        <color rgb="FF000000"/>
      </right>
      <bottom style="thin">
        <color rgb="FF000000"/>
      </bottom>
    </border>
    <border>
      <left style="thin">
        <color rgb="FF000000"/>
      </left>
      <right/>
      <bottom style="thin">
        <color rgb="FF000000"/>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readingOrder="0" vertical="center"/>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readingOrder="0" shrinkToFit="0" vertical="center" wrapText="1"/>
    </xf>
    <xf borderId="21" fillId="2" fontId="3" numFmtId="0" xfId="0" applyAlignment="1" applyBorder="1" applyFont="1">
      <alignment horizontal="left" readingOrder="0" vertical="center"/>
    </xf>
    <xf borderId="9" fillId="2" fontId="3" numFmtId="0" xfId="0" applyAlignment="1" applyBorder="1" applyFont="1">
      <alignment horizontal="left" shrinkToFit="0" vertical="center" wrapText="1"/>
    </xf>
    <xf borderId="21"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2" fillId="2" fontId="3" numFmtId="0" xfId="0" applyBorder="1" applyFont="1"/>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3" fillId="2" fontId="3" numFmtId="0" xfId="0" applyAlignment="1" applyBorder="1" applyFont="1">
      <alignment horizontal="center" vertical="center"/>
    </xf>
    <xf borderId="23" fillId="2" fontId="3" numFmtId="3" xfId="0" applyAlignment="1" applyBorder="1" applyFont="1" applyNumberFormat="1">
      <alignment horizontal="center" vertical="center"/>
    </xf>
    <xf borderId="23" fillId="2" fontId="3" numFmtId="0" xfId="0" applyAlignment="1" applyBorder="1" applyFont="1">
      <alignment horizontal="center" shrinkToFit="0" vertical="center" wrapText="1"/>
    </xf>
    <xf borderId="23" fillId="0" fontId="3" numFmtId="0" xfId="0" applyAlignment="1" applyBorder="1" applyFont="1">
      <alignment readingOrder="0" shrinkToFit="0" vertical="center" wrapText="1"/>
    </xf>
    <xf borderId="23" fillId="2" fontId="3" numFmtId="164" xfId="0" applyAlignment="1" applyBorder="1" applyFont="1" applyNumberFormat="1">
      <alignment horizontal="center" readingOrder="0" vertical="center"/>
    </xf>
    <xf borderId="23" fillId="2" fontId="3" numFmtId="165" xfId="0" applyAlignment="1" applyBorder="1" applyFont="1" applyNumberFormat="1">
      <alignment horizontal="center" vertical="center"/>
    </xf>
    <xf borderId="24" fillId="2" fontId="3" numFmtId="165"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shrinkToFit="0" vertical="center" wrapText="1"/>
    </xf>
    <xf borderId="27" fillId="2" fontId="1" numFmtId="0" xfId="0" applyAlignment="1" applyBorder="1" applyFont="1">
      <alignment horizontal="center" shrinkToFit="0" vertical="center" wrapText="1"/>
    </xf>
    <xf borderId="27" fillId="2" fontId="1" numFmtId="164" xfId="0" applyAlignment="1" applyBorder="1" applyFont="1" applyNumberFormat="1">
      <alignment horizontal="center" readingOrder="0"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4.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45101.0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4"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5"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6" t="s">
        <v>19</v>
      </c>
      <c r="F9" s="27" t="s">
        <v>20</v>
      </c>
      <c r="G9" s="24"/>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8"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9" t="s">
        <v>23</v>
      </c>
      <c r="B11" s="30" t="s">
        <v>24</v>
      </c>
      <c r="C11" s="30" t="s">
        <v>25</v>
      </c>
      <c r="D11" s="30" t="s">
        <v>26</v>
      </c>
      <c r="E11" s="30" t="s">
        <v>27</v>
      </c>
      <c r="F11" s="30" t="s">
        <v>28</v>
      </c>
      <c r="G11" s="30" t="s">
        <v>29</v>
      </c>
      <c r="H11" s="30" t="s">
        <v>30</v>
      </c>
      <c r="I11" s="30" t="s">
        <v>31</v>
      </c>
      <c r="J11" s="30" t="s">
        <v>32</v>
      </c>
      <c r="K11" s="30" t="s">
        <v>33</v>
      </c>
      <c r="L11" s="30" t="s">
        <v>34</v>
      </c>
      <c r="M11" s="30" t="s">
        <v>35</v>
      </c>
      <c r="N11" s="30" t="s">
        <v>36</v>
      </c>
      <c r="O11" s="30" t="s">
        <v>37</v>
      </c>
      <c r="P11" s="31"/>
      <c r="Q11" s="6"/>
      <c r="R11" s="6"/>
      <c r="S11" s="6"/>
      <c r="T11" s="6"/>
      <c r="U11" s="6"/>
      <c r="V11" s="6"/>
      <c r="W11" s="6"/>
      <c r="X11" s="6"/>
      <c r="Y11" s="6"/>
      <c r="Z11" s="6"/>
      <c r="AA11" s="6"/>
      <c r="AB11" s="6"/>
      <c r="AC11" s="6"/>
      <c r="AD11" s="6"/>
      <c r="AE11" s="6"/>
    </row>
    <row r="12">
      <c r="A12" s="32">
        <v>1.0</v>
      </c>
      <c r="B12" s="33" t="s">
        <v>38</v>
      </c>
      <c r="C12" s="34" t="s">
        <v>2</v>
      </c>
      <c r="D12" s="35">
        <v>4.0333024E7</v>
      </c>
      <c r="E12" s="36" t="s">
        <v>39</v>
      </c>
      <c r="F12" s="37" t="s">
        <v>40</v>
      </c>
      <c r="G12" s="37" t="s">
        <v>41</v>
      </c>
      <c r="H12" s="38">
        <v>45108.0</v>
      </c>
      <c r="I12" s="38">
        <v>45168.0</v>
      </c>
      <c r="J12" s="36">
        <v>2.0</v>
      </c>
      <c r="K12" s="34">
        <v>1.0</v>
      </c>
      <c r="L12" s="34" t="s">
        <v>42</v>
      </c>
      <c r="M12" s="39">
        <v>1800000.0</v>
      </c>
      <c r="N12" s="40">
        <v>3600000.0</v>
      </c>
      <c r="O12" s="41" t="s">
        <v>43</v>
      </c>
      <c r="P12" s="42"/>
      <c r="Q12" s="42"/>
      <c r="R12" s="43"/>
      <c r="S12" s="42"/>
      <c r="T12" s="42"/>
      <c r="U12" s="42"/>
      <c r="V12" s="42"/>
      <c r="W12" s="42"/>
      <c r="X12" s="42"/>
      <c r="Y12" s="42"/>
      <c r="Z12" s="42"/>
      <c r="AA12" s="42"/>
      <c r="AB12" s="42"/>
      <c r="AC12" s="42"/>
      <c r="AD12" s="42"/>
      <c r="AE12" s="42"/>
    </row>
    <row r="13" ht="48.0" customHeight="1">
      <c r="A13" s="44" t="s">
        <v>44</v>
      </c>
      <c r="B13" s="45"/>
      <c r="C13" s="46">
        <f>C5</f>
        <v>45101</v>
      </c>
      <c r="D13" s="47" t="s">
        <v>45</v>
      </c>
      <c r="E13" s="48">
        <v>45108.0</v>
      </c>
      <c r="F13" s="49"/>
      <c r="G13" s="49"/>
      <c r="H13" s="49"/>
      <c r="I13" s="50"/>
      <c r="J13" s="49"/>
      <c r="K13" s="49"/>
      <c r="L13" s="49"/>
      <c r="M13" s="51"/>
      <c r="N13" s="49"/>
      <c r="O13" s="52"/>
      <c r="P13" s="6"/>
      <c r="Q13" s="6"/>
      <c r="R13" s="53"/>
      <c r="S13" s="6"/>
      <c r="T13" s="6"/>
      <c r="U13" s="6"/>
      <c r="V13" s="6"/>
      <c r="W13" s="6"/>
      <c r="X13" s="6"/>
      <c r="Y13" s="6"/>
      <c r="Z13" s="6"/>
      <c r="AA13" s="6"/>
      <c r="AB13" s="6"/>
      <c r="AC13" s="6"/>
      <c r="AD13" s="6"/>
      <c r="AE13" s="6"/>
    </row>
    <row r="14">
      <c r="A14" s="22" t="s">
        <v>46</v>
      </c>
      <c r="B14" s="21"/>
      <c r="C14" s="21"/>
      <c r="D14" s="19"/>
      <c r="E14" s="24" t="s">
        <v>47</v>
      </c>
      <c r="F14" s="21"/>
      <c r="G14" s="21"/>
      <c r="H14" s="21"/>
      <c r="I14" s="21"/>
      <c r="J14" s="21"/>
      <c r="K14" s="21"/>
      <c r="L14" s="21"/>
      <c r="M14" s="21"/>
      <c r="N14" s="21"/>
      <c r="O14" s="10"/>
      <c r="P14" s="6"/>
      <c r="Q14" s="6"/>
      <c r="R14" s="53"/>
      <c r="S14" s="6"/>
      <c r="T14" s="6"/>
      <c r="U14" s="6"/>
      <c r="V14" s="6"/>
      <c r="W14" s="6"/>
      <c r="X14" s="6"/>
      <c r="Y14" s="6"/>
      <c r="Z14" s="6"/>
      <c r="AA14" s="6"/>
      <c r="AB14" s="6"/>
      <c r="AC14" s="6"/>
      <c r="AD14" s="6"/>
      <c r="AE14" s="6"/>
    </row>
    <row r="15">
      <c r="A15" s="22" t="s">
        <v>48</v>
      </c>
      <c r="B15" s="21"/>
      <c r="C15" s="21"/>
      <c r="D15" s="19"/>
      <c r="E15" s="24"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4" t="s">
        <v>50</v>
      </c>
      <c r="B16" s="55"/>
      <c r="C16" s="55"/>
      <c r="D16" s="56"/>
      <c r="E16" s="57" t="s">
        <v>51</v>
      </c>
      <c r="F16" s="55"/>
      <c r="G16" s="55"/>
      <c r="H16" s="55"/>
      <c r="I16" s="55"/>
      <c r="J16" s="55"/>
      <c r="K16" s="55"/>
      <c r="L16" s="55"/>
      <c r="M16" s="55"/>
      <c r="N16" s="55"/>
      <c r="O16" s="58"/>
      <c r="P16" s="6"/>
      <c r="Q16" s="6"/>
      <c r="R16" s="6"/>
      <c r="S16" s="6"/>
      <c r="T16" s="6"/>
      <c r="U16" s="6"/>
      <c r="V16" s="6"/>
      <c r="W16" s="6"/>
      <c r="X16" s="6"/>
      <c r="Y16" s="6"/>
      <c r="Z16" s="6"/>
      <c r="AA16" s="6"/>
      <c r="AB16" s="6"/>
      <c r="AC16" s="6"/>
      <c r="AD16" s="6"/>
      <c r="AE16" s="6"/>
    </row>
    <row r="17" ht="15.75" customHeight="1">
      <c r="A17" s="6"/>
      <c r="B17" s="6"/>
      <c r="C17" s="6"/>
      <c r="D17" s="6"/>
      <c r="E17" s="59"/>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9"/>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9"/>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9"/>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9"/>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9"/>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9"/>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9"/>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9"/>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9"/>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9"/>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9"/>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9"/>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9"/>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9"/>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9"/>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9"/>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9"/>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9"/>
      <c r="F35" s="6"/>
      <c r="G35" s="6"/>
      <c r="H35" s="6"/>
      <c r="I35" s="6"/>
      <c r="J35" s="6"/>
      <c r="K35" s="6"/>
      <c r="L35" s="6"/>
      <c r="M35" s="6"/>
      <c r="N35" s="6"/>
      <c r="O35" s="60"/>
      <c r="P35" s="6"/>
      <c r="Q35" s="6"/>
      <c r="R35" s="6"/>
      <c r="S35" s="6"/>
      <c r="T35" s="6"/>
      <c r="U35" s="6"/>
      <c r="V35" s="6"/>
      <c r="W35" s="6"/>
      <c r="X35" s="6"/>
      <c r="Y35" s="6"/>
      <c r="Z35" s="6"/>
      <c r="AA35" s="6"/>
      <c r="AB35" s="6"/>
      <c r="AC35" s="6"/>
      <c r="AD35" s="6"/>
      <c r="AE35" s="6"/>
    </row>
    <row r="36" ht="15.75" customHeight="1">
      <c r="A36" s="6"/>
      <c r="B36" s="6"/>
      <c r="C36" s="6"/>
      <c r="D36" s="6"/>
      <c r="E36" s="59"/>
      <c r="F36" s="6"/>
      <c r="G36" s="6"/>
      <c r="H36" s="6"/>
      <c r="I36" s="6"/>
      <c r="J36" s="6"/>
      <c r="K36" s="6"/>
      <c r="L36" s="6"/>
      <c r="M36" s="6"/>
      <c r="N36" s="6"/>
      <c r="O36" s="60"/>
      <c r="P36" s="6"/>
      <c r="Q36" s="6"/>
      <c r="R36" s="6"/>
      <c r="S36" s="6"/>
      <c r="T36" s="6"/>
      <c r="U36" s="6"/>
      <c r="V36" s="6"/>
      <c r="W36" s="6"/>
      <c r="X36" s="6"/>
      <c r="Y36" s="6"/>
      <c r="Z36" s="6"/>
      <c r="AA36" s="6"/>
      <c r="AB36" s="6"/>
      <c r="AC36" s="6"/>
      <c r="AD36" s="6"/>
      <c r="AE36" s="6"/>
    </row>
    <row r="37" ht="15.75" customHeight="1">
      <c r="A37" s="6"/>
      <c r="B37" s="6"/>
      <c r="C37" s="6"/>
      <c r="D37" s="6"/>
      <c r="E37" s="59"/>
      <c r="F37" s="6"/>
      <c r="G37" s="6"/>
      <c r="H37" s="6"/>
      <c r="I37" s="6"/>
      <c r="J37" s="6"/>
      <c r="K37" s="6"/>
      <c r="L37" s="6"/>
      <c r="M37" s="6"/>
      <c r="N37" s="6"/>
      <c r="O37" s="60"/>
      <c r="P37" s="6"/>
      <c r="Q37" s="6"/>
      <c r="R37" s="6"/>
      <c r="S37" s="6"/>
      <c r="T37" s="6"/>
      <c r="U37" s="6"/>
      <c r="V37" s="6"/>
      <c r="W37" s="6"/>
      <c r="X37" s="6"/>
      <c r="Y37" s="6"/>
      <c r="Z37" s="6"/>
      <c r="AA37" s="6"/>
      <c r="AB37" s="6"/>
      <c r="AC37" s="6"/>
      <c r="AD37" s="6"/>
      <c r="AE37" s="6"/>
    </row>
    <row r="38" ht="15.75" customHeight="1">
      <c r="A38" s="6"/>
      <c r="B38" s="6"/>
      <c r="C38" s="6"/>
      <c r="D38" s="6"/>
      <c r="E38" s="59"/>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9"/>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9"/>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9"/>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9"/>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9"/>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9"/>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9"/>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9"/>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9"/>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9"/>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9"/>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9"/>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9"/>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9"/>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9"/>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9"/>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9"/>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9"/>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9"/>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9"/>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9"/>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9"/>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9"/>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9"/>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9"/>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9"/>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9"/>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9"/>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9"/>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9"/>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9"/>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9"/>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9"/>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9"/>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9"/>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9"/>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9"/>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9"/>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9"/>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9"/>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9"/>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9"/>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9"/>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9"/>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9"/>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9"/>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9"/>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9"/>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9"/>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9"/>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9"/>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9"/>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9"/>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9"/>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9"/>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9"/>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9"/>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9"/>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9"/>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9"/>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9"/>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9"/>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9"/>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9"/>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9"/>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9"/>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9"/>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9"/>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9"/>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9"/>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9"/>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9"/>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9"/>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9"/>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9"/>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9"/>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9"/>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9"/>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9"/>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9"/>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9"/>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9"/>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9"/>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9"/>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9"/>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9"/>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9"/>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9"/>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9"/>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9"/>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9"/>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9"/>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9"/>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9"/>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9"/>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9"/>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9"/>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9"/>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9"/>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9"/>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9"/>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9"/>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9"/>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9"/>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9"/>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9"/>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9"/>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9"/>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9"/>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9"/>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9"/>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9"/>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9"/>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9"/>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9"/>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9"/>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9"/>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9"/>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9"/>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9"/>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9"/>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9"/>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9"/>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9"/>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9"/>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9"/>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9"/>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9"/>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9"/>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9"/>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9"/>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9"/>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9"/>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9"/>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9"/>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9"/>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9"/>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9"/>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9"/>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9"/>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9"/>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9"/>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9"/>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9"/>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9"/>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9"/>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9"/>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9"/>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9"/>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9"/>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9"/>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9"/>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9"/>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9"/>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9"/>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9"/>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9"/>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9"/>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9"/>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9"/>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9"/>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9"/>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9"/>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9"/>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9"/>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9"/>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9"/>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9"/>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9"/>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9"/>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9"/>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9"/>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9"/>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9"/>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9"/>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9"/>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9"/>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9"/>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9"/>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9"/>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9"/>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9"/>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9"/>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9"/>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9"/>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9"/>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9"/>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9"/>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9"/>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9"/>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9"/>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9"/>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9"/>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9"/>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9"/>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9"/>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9"/>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9"/>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9"/>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9"/>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9"/>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9"/>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9"/>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9"/>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9"/>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9"/>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9"/>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9"/>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9"/>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9"/>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9"/>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9"/>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9"/>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9"/>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9"/>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9"/>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9"/>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9"/>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9"/>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9"/>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9"/>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9"/>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9"/>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9"/>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9"/>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9"/>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9"/>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9"/>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9"/>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9"/>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9"/>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9"/>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9"/>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9"/>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9"/>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9"/>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9"/>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9"/>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9"/>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9"/>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9"/>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9"/>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9"/>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9"/>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9"/>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9"/>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9"/>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9"/>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9"/>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9"/>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9"/>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9"/>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9"/>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9"/>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9"/>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9"/>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9"/>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9"/>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9"/>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9"/>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9"/>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9"/>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9"/>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9"/>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9"/>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9"/>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9"/>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9"/>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9"/>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9"/>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9"/>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9"/>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9"/>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9"/>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9"/>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9"/>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9"/>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9"/>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9"/>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9"/>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9"/>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9"/>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9"/>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9"/>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9"/>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9"/>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9"/>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9"/>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9"/>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9"/>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9"/>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9"/>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9"/>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9"/>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9"/>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9"/>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9"/>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9"/>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9"/>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9"/>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9"/>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9"/>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9"/>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9"/>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9"/>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9"/>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9"/>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9"/>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9"/>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9"/>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9"/>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9"/>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9"/>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9"/>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9"/>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9"/>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9"/>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9"/>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9"/>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9"/>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9"/>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9"/>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9"/>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9"/>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9"/>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9"/>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9"/>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9"/>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9"/>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9"/>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9"/>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9"/>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9"/>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9"/>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9"/>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9"/>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9"/>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9"/>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9"/>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9"/>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9"/>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9"/>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9"/>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9"/>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9"/>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9"/>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9"/>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9"/>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9"/>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9"/>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9"/>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9"/>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9"/>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9"/>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9"/>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9"/>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9"/>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9"/>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9"/>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9"/>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9"/>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9"/>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9"/>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9"/>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9"/>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9"/>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9"/>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9"/>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9"/>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9"/>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9"/>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9"/>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9"/>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9"/>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9"/>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9"/>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9"/>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9"/>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9"/>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9"/>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9"/>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9"/>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9"/>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9"/>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9"/>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9"/>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9"/>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9"/>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9"/>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9"/>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9"/>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9"/>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9"/>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9"/>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9"/>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9"/>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9"/>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9"/>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9"/>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9"/>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9"/>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9"/>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9"/>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9"/>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9"/>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9"/>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9"/>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9"/>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9"/>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9"/>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9"/>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9"/>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9"/>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9"/>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9"/>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9"/>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9"/>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9"/>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9"/>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9"/>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9"/>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9"/>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9"/>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9"/>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9"/>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9"/>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9"/>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9"/>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9"/>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9"/>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9"/>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9"/>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9"/>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9"/>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9"/>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9"/>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9"/>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9"/>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9"/>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9"/>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9"/>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9"/>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9"/>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9"/>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9"/>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9"/>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9"/>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9"/>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9"/>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9"/>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9"/>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9"/>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9"/>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9"/>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9"/>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9"/>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9"/>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9"/>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9"/>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9"/>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9"/>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9"/>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9"/>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9"/>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9"/>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9"/>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9"/>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9"/>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9"/>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9"/>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9"/>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9"/>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9"/>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9"/>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9"/>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9"/>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9"/>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9"/>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9"/>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9"/>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9"/>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9"/>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9"/>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9"/>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9"/>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9"/>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9"/>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9"/>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9"/>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9"/>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9"/>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9"/>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9"/>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9"/>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9"/>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9"/>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9"/>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9"/>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9"/>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9"/>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9"/>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9"/>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9"/>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9"/>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9"/>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9"/>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9"/>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9"/>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9"/>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9"/>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9"/>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9"/>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9"/>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9"/>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9"/>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9"/>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9"/>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9"/>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9"/>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9"/>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9"/>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9"/>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9"/>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9"/>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9"/>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9"/>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9"/>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9"/>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9"/>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9"/>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9"/>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9"/>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9"/>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9"/>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9"/>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9"/>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9"/>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9"/>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9"/>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9"/>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9"/>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9"/>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9"/>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9"/>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9"/>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9"/>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9"/>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9"/>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9"/>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9"/>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9"/>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9"/>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9"/>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9"/>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9"/>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9"/>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9"/>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9"/>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9"/>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9"/>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9"/>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9"/>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9"/>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9"/>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9"/>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9"/>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9"/>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9"/>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9"/>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9"/>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9"/>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9"/>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9"/>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9"/>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9"/>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9"/>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9"/>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9"/>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9"/>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9"/>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9"/>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9"/>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9"/>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9"/>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9"/>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9"/>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9"/>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9"/>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9"/>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9"/>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9"/>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9"/>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9"/>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9"/>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9"/>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9"/>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9"/>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9"/>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9"/>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9"/>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9"/>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9"/>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9"/>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9"/>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9"/>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9"/>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9"/>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9"/>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9"/>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9"/>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9"/>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9"/>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9"/>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9"/>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9"/>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9"/>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9"/>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9"/>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9"/>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9"/>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9"/>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9"/>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9"/>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9"/>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9"/>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9"/>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9"/>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9"/>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9"/>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9"/>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9"/>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9"/>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9"/>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9"/>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9"/>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9"/>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9"/>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9"/>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9"/>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9"/>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9"/>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9"/>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9"/>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9"/>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9"/>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9"/>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9"/>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9"/>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9"/>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9"/>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9"/>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9"/>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9"/>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9"/>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9"/>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9"/>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9"/>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9"/>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9"/>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9"/>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9"/>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9"/>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9"/>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9"/>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9"/>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9"/>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9"/>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9"/>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9"/>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9"/>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9"/>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9"/>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9"/>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9"/>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9"/>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9"/>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9"/>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9"/>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9"/>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9"/>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9"/>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9"/>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9"/>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9"/>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9"/>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9"/>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9"/>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9"/>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9"/>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9"/>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9"/>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9"/>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9"/>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9"/>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9"/>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9"/>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9"/>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9"/>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9"/>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9"/>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9"/>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9"/>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9"/>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9"/>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9"/>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9"/>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9"/>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9"/>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9"/>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9"/>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9"/>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9"/>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9"/>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9"/>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9"/>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9"/>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9"/>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9"/>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9"/>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9"/>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9"/>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9"/>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9"/>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9"/>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9"/>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9"/>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9"/>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9"/>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9"/>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9"/>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9"/>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9"/>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9"/>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9"/>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9"/>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9"/>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9"/>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9"/>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9"/>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9"/>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9"/>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9"/>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9"/>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9"/>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9"/>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9"/>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9"/>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9"/>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9"/>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9"/>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9"/>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9"/>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9"/>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9"/>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9"/>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9"/>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9"/>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9"/>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9"/>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9"/>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9"/>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9"/>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9"/>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9"/>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9"/>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9"/>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9"/>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9"/>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9"/>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9"/>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9"/>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9"/>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9"/>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9"/>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9"/>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9"/>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9"/>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9"/>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9"/>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9"/>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9"/>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9"/>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9"/>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9"/>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9"/>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9"/>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9"/>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9"/>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9"/>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9"/>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9"/>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9"/>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9"/>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9"/>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9"/>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9"/>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9"/>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9"/>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9"/>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9"/>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9"/>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9"/>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9"/>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9"/>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9"/>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9"/>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9"/>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9"/>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9"/>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9"/>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9"/>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9"/>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9"/>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9"/>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9"/>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9"/>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9"/>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9"/>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9"/>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9"/>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9"/>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9"/>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9"/>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9"/>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9"/>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9"/>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9"/>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9"/>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9"/>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9"/>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9"/>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9"/>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9"/>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9"/>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9"/>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9"/>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9"/>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9"/>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9"/>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9"/>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9"/>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9"/>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9"/>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9"/>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9"/>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9"/>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9"/>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9"/>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9"/>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9"/>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9"/>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9"/>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9"/>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9"/>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9"/>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9"/>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9"/>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9"/>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9"/>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9"/>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9"/>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9"/>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9"/>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9"/>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9"/>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9"/>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9"/>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9"/>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9"/>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9"/>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9"/>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9"/>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9"/>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9"/>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9"/>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9"/>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9"/>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9"/>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9"/>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9"/>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9"/>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9"/>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9"/>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9"/>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9"/>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9"/>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9"/>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9"/>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9"/>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9"/>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9"/>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9"/>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9"/>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9"/>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9"/>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9"/>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9"/>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9"/>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9"/>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9"/>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9"/>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9"/>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9"/>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9"/>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9"/>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9"/>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9"/>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9"/>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9"/>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9"/>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9"/>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9"/>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9"/>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9"/>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9"/>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9"/>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9"/>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9"/>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9"/>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9"/>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9"/>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9"/>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9"/>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9"/>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9"/>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9"/>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9"/>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9"/>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9"/>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9"/>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9"/>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9"/>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9"/>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9"/>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9"/>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9"/>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9"/>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9"/>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9"/>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9"/>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9"/>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9"/>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9"/>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9"/>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9"/>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9"/>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9"/>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9"/>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9"/>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9"/>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1"/>
      <c r="B989" s="61"/>
      <c r="C989" s="61"/>
      <c r="D989" s="61"/>
      <c r="E989" s="62"/>
      <c r="F989" s="61"/>
      <c r="G989" s="61"/>
      <c r="H989" s="61"/>
      <c r="I989" s="61"/>
      <c r="J989" s="61"/>
      <c r="K989" s="61"/>
      <c r="L989" s="61"/>
      <c r="M989" s="61"/>
      <c r="N989" s="61"/>
      <c r="O989" s="61"/>
      <c r="P989" s="61"/>
      <c r="Q989" s="61"/>
      <c r="R989" s="61"/>
      <c r="S989" s="61"/>
      <c r="T989" s="61"/>
      <c r="U989" s="61"/>
      <c r="V989" s="61"/>
      <c r="W989" s="61"/>
      <c r="X989" s="61"/>
      <c r="Y989" s="61"/>
      <c r="Z989" s="61"/>
      <c r="AA989" s="61"/>
      <c r="AB989" s="61"/>
      <c r="AC989" s="61"/>
      <c r="AD989" s="61"/>
      <c r="AE989" s="61"/>
    </row>
    <row r="990">
      <c r="A990" s="61"/>
      <c r="B990" s="61"/>
      <c r="C990" s="61"/>
      <c r="D990" s="61"/>
      <c r="E990" s="62"/>
      <c r="F990" s="61"/>
      <c r="G990" s="61"/>
      <c r="H990" s="61"/>
      <c r="I990" s="61"/>
      <c r="J990" s="61"/>
      <c r="K990" s="61"/>
      <c r="L990" s="61"/>
      <c r="M990" s="61"/>
      <c r="N990" s="61"/>
      <c r="O990" s="61"/>
      <c r="P990" s="61"/>
      <c r="Q990" s="61"/>
      <c r="R990" s="61"/>
      <c r="S990" s="61"/>
      <c r="T990" s="61"/>
      <c r="U990" s="61"/>
      <c r="V990" s="61"/>
      <c r="W990" s="61"/>
      <c r="X990" s="61"/>
      <c r="Y990" s="61"/>
      <c r="Z990" s="61"/>
      <c r="AA990" s="61"/>
      <c r="AB990" s="61"/>
      <c r="AC990" s="61"/>
      <c r="AD990" s="61"/>
      <c r="AE990" s="61"/>
    </row>
    <row r="991">
      <c r="A991" s="61"/>
      <c r="B991" s="61"/>
      <c r="C991" s="61"/>
      <c r="D991" s="61"/>
      <c r="E991" s="62"/>
      <c r="F991" s="61"/>
      <c r="G991" s="61"/>
      <c r="H991" s="61"/>
      <c r="I991" s="61"/>
      <c r="J991" s="61"/>
      <c r="K991" s="61"/>
      <c r="L991" s="61"/>
      <c r="M991" s="61"/>
      <c r="N991" s="61"/>
      <c r="O991" s="61"/>
      <c r="P991" s="61"/>
      <c r="Q991" s="61"/>
      <c r="R991" s="61"/>
      <c r="S991" s="61"/>
      <c r="T991" s="61"/>
      <c r="U991" s="61"/>
      <c r="V991" s="61"/>
      <c r="W991" s="61"/>
      <c r="X991" s="61"/>
      <c r="Y991" s="61"/>
      <c r="Z991" s="61"/>
      <c r="AA991" s="61"/>
      <c r="AB991" s="61"/>
      <c r="AC991" s="61"/>
      <c r="AD991" s="61"/>
      <c r="AE991" s="61"/>
    </row>
    <row r="992">
      <c r="A992" s="61"/>
      <c r="B992" s="61"/>
      <c r="C992" s="61"/>
      <c r="D992" s="61"/>
      <c r="E992" s="62"/>
      <c r="F992" s="61"/>
      <c r="G992" s="61"/>
      <c r="H992" s="61"/>
      <c r="I992" s="61"/>
      <c r="J992" s="61"/>
      <c r="K992" s="61"/>
      <c r="L992" s="61"/>
      <c r="M992" s="61"/>
      <c r="N992" s="61"/>
      <c r="O992" s="61"/>
      <c r="P992" s="61"/>
      <c r="Q992" s="61"/>
      <c r="R992" s="61"/>
      <c r="S992" s="61"/>
      <c r="T992" s="61"/>
      <c r="U992" s="61"/>
      <c r="V992" s="61"/>
      <c r="W992" s="61"/>
      <c r="X992" s="61"/>
      <c r="Y992" s="61"/>
      <c r="Z992" s="61"/>
      <c r="AA992" s="61"/>
      <c r="AB992" s="61"/>
      <c r="AC992" s="61"/>
      <c r="AD992" s="61"/>
      <c r="AE992" s="61"/>
    </row>
    <row r="993">
      <c r="A993" s="61"/>
      <c r="B993" s="61"/>
      <c r="C993" s="61"/>
      <c r="D993" s="61"/>
      <c r="E993" s="62"/>
      <c r="F993" s="61"/>
      <c r="G993" s="61"/>
      <c r="H993" s="61"/>
      <c r="I993" s="61"/>
      <c r="J993" s="61"/>
      <c r="K993" s="61"/>
      <c r="L993" s="61"/>
      <c r="M993" s="61"/>
      <c r="N993" s="61"/>
      <c r="O993" s="61"/>
      <c r="P993" s="61"/>
      <c r="Q993" s="61"/>
      <c r="R993" s="61"/>
      <c r="S993" s="61"/>
      <c r="T993" s="61"/>
      <c r="U993" s="61"/>
      <c r="V993" s="61"/>
      <c r="W993" s="61"/>
      <c r="X993" s="61"/>
      <c r="Y993" s="61"/>
      <c r="Z993" s="61"/>
      <c r="AA993" s="61"/>
      <c r="AB993" s="61"/>
      <c r="AC993" s="61"/>
      <c r="AD993" s="61"/>
      <c r="AE993" s="61"/>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3" t="str">
        <f>+'SOLICITUD DE CONTRATO '!#REF!</f>
        <v>#ERROR!</v>
      </c>
      <c r="B1" s="64" t="str">
        <f>+A1/30</f>
        <v>#ERROR!</v>
      </c>
    </row>
    <row r="2">
      <c r="B2" s="64" t="str">
        <f>+B1*23</f>
        <v>#ERROR!</v>
      </c>
    </row>
    <row r="4">
      <c r="A4" s="63" t="str">
        <f>+A1*8</f>
        <v>#ERROR!</v>
      </c>
      <c r="B4" s="65" t="str">
        <f>+A4+B2</f>
        <v>#ERROR!</v>
      </c>
    </row>
    <row r="11">
      <c r="A11" s="61">
        <v>1.0</v>
      </c>
      <c r="B11" s="64">
        <f>(3634104/30)*24</f>
        <v>2907283.2</v>
      </c>
      <c r="C11" s="61" t="s">
        <v>52</v>
      </c>
    </row>
    <row r="12">
      <c r="A12" s="61"/>
      <c r="B12" s="64">
        <f>(3634104*8)</f>
        <v>29072832</v>
      </c>
      <c r="C12" s="61" t="s">
        <v>53</v>
      </c>
    </row>
    <row r="13">
      <c r="A13" s="61"/>
      <c r="B13" s="64">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