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3M8xRad2RpyTreYUmkD2LSc1Mq+sGY+/RJbriEygnAA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<sst xmlns="http://schemas.openxmlformats.org/spreadsheetml/2006/main" count="56" uniqueCount="55">
  <si>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</si>
  <si>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</si>
  <si>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</si>
  <si>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</si>
  <si>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</si>
  <si>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</si>
  <si>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</si>
  <si>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</si>
  <si>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</si>
  <si>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</si>
  <si>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</si>
  <si>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del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</si>
  <si>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</si>
  <si>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</si>
  <si>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</si>
  <si>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</si>
  <si>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</si>
  <si>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</si>
  <si>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</si>
  <si>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</si>
  <si>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</si>
  <si>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</si>
  <si>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Prestación de servicios de apoyo a la gestión como  Tecnico en produccion gráfica para el manejo de redes sociales y marketing digital para la validación y posicionamiento de la marca comercial del modelo de negocio "Piña Express, Sabor Tropical"  en el convenio IM-27-2023 con la fundación impacto con nit 900.128.115-4,en el marco del proyecto 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</si>
  <si>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</si>
  <si>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</si>
  <si>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</si>
  <si>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</si>
  <si>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</si>
  <si>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</si>
  <si>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</si>
  <si>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</si>
  <si>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</si>
  <si>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</si>
  <si>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</si>
  <si>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</si>
  <si>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</si>
  <si>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</si>
  <si>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</si>
  <si>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</si>
  <si>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C.C. 1.121.946.618 VILLAVICENCIO</t>
  </si>
  <si>
    <t>JAIRO ANTONIO CASTRO RIOS</t>
  </si>
  <si>
    <t>1. Entrega de un manual de posicionamiento de la imagen  de la marca comercial en redes sociales desarrollada a partir de las soluciones TICS.
2. Presentar un informe mensual de actividades incluyendo anexos y soportes. 
3. Realizar el correcto archivo documental físico y digital en la plataforma DRIVE del proyecto.
4. Encontrarse al día por concepto de seguridad social, Arl y prestaciones sociales para el respectivo proceso de pago (Sí aplica). 
5. Las demás actividades que le sean solicitadas de acuerdo con el objeto contractual.</t>
  </si>
  <si>
    <t xml:space="preserve">1. Diseño y operacion en su etapa inicial del proceso de marketing digital para el posicionamiento comercial de la marca. 
2 Posicionamiento comercial del isologotipo junto con el desarrollo de las soluciones TICS del producto. 
3. Servicio de diseño análisis y validación del producto en redes sociales. </t>
  </si>
  <si>
    <t>MES</t>
  </si>
  <si>
    <t>Se realizará un pago así: 
Pago 1: un primer y unico  pago por valor de$1.640.000 a la entrega de un informe de gestion con las respectivas evidencias frelacionadas con el marketing digital, desarrollo de las soluciones TICS y validacion de la marca comercial en redes sociales 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</si>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</sst>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3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4.29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45117.0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4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61.5" customHeight="1">
      <c r="A10" s="22" t="s">
        <v>21</v>
      </c>
      <c r="B10" s="21"/>
      <c r="C10" s="21"/>
      <c r="D10" s="19"/>
      <c r="E10" s="28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23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198.0" customHeight="1">
      <c r="A12" s="32">
        <v>1.0</v>
      </c>
      <c r="B12" s="33" t="s">
        <v>38</v>
      </c>
      <c r="C12" s="32" t="s">
        <v>2</v>
      </c>
      <c r="D12" s="34" t="s">
        <v>39</v>
      </c>
      <c r="E12" s="33" t="s">
        <v>40</v>
      </c>
      <c r="F12" s="35" t="s">
        <v>41</v>
      </c>
      <c r="G12" s="35" t="s">
        <v>42</v>
      </c>
      <c r="H12" s="36">
        <v>45120.0</v>
      </c>
      <c r="I12" s="36">
        <v>45150.0</v>
      </c>
      <c r="J12" s="33">
        <v>1.0</v>
      </c>
      <c r="K12" s="32">
        <v>1.0</v>
      </c>
      <c r="L12" s="32" t="s">
        <v>43</v>
      </c>
      <c r="M12" s="37">
        <v>1640000.0</v>
      </c>
      <c r="N12" s="37">
        <f>M12*J12</f>
        <v>1640000</v>
      </c>
      <c r="O12" s="38" t="s">
        <v>44</v>
      </c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60.75" customHeight="1">
      <c r="A13" s="41" t="s">
        <v>45</v>
      </c>
      <c r="B13" s="42"/>
      <c r="C13" s="43">
        <f>C5</f>
        <v>45117</v>
      </c>
      <c r="D13" s="44" t="s">
        <v>46</v>
      </c>
      <c r="E13" s="45">
        <v>45120.0</v>
      </c>
      <c r="F13" s="46"/>
      <c r="G13" s="46"/>
      <c r="H13" s="46"/>
      <c r="I13" s="47"/>
      <c r="J13" s="46"/>
      <c r="K13" s="46"/>
      <c r="L13" s="46"/>
      <c r="M13" s="48"/>
      <c r="N13" s="46"/>
      <c r="O13" s="49"/>
      <c r="P13" s="6"/>
      <c r="Q13" s="6"/>
      <c r="R13" s="50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>
      <c r="A14" s="22" t="s">
        <v>47</v>
      </c>
      <c r="B14" s="21"/>
      <c r="C14" s="21"/>
      <c r="D14" s="19"/>
      <c r="E14" s="24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0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24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1" t="s">
        <v>51</v>
      </c>
      <c r="B16" s="52"/>
      <c r="C16" s="52"/>
      <c r="D16" s="53"/>
      <c r="E16" s="54" t="s">
        <v>52</v>
      </c>
      <c r="F16" s="52"/>
      <c r="G16" s="52"/>
      <c r="H16" s="52"/>
      <c r="I16" s="52"/>
      <c r="J16" s="52"/>
      <c r="K16" s="52"/>
      <c r="L16" s="52"/>
      <c r="M16" s="52"/>
      <c r="N16" s="52"/>
      <c r="O16" s="55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6"/>
      <c r="F35" s="6"/>
      <c r="G35" s="6"/>
      <c r="H35" s="6"/>
      <c r="I35" s="6"/>
      <c r="J35" s="6"/>
      <c r="K35" s="6"/>
      <c r="L35" s="6"/>
      <c r="M35" s="6"/>
      <c r="N35" s="6"/>
      <c r="O35" s="57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6"/>
      <c r="F36" s="6"/>
      <c r="G36" s="6"/>
      <c r="H36" s="6"/>
      <c r="I36" s="6"/>
      <c r="J36" s="6"/>
      <c r="K36" s="6"/>
      <c r="L36" s="6"/>
      <c r="M36" s="6"/>
      <c r="N36" s="6"/>
      <c r="O36" s="57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6"/>
      <c r="F37" s="6"/>
      <c r="G37" s="6"/>
      <c r="H37" s="6"/>
      <c r="I37" s="6"/>
      <c r="J37" s="6"/>
      <c r="K37" s="6"/>
      <c r="L37" s="6"/>
      <c r="M37" s="6"/>
      <c r="N37" s="6"/>
      <c r="O37" s="57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8"/>
      <c r="B989" s="58"/>
      <c r="C989" s="58"/>
      <c r="D989" s="58"/>
      <c r="E989" s="59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  <c r="AC989" s="58"/>
      <c r="AD989" s="58"/>
      <c r="AE989" s="58"/>
    </row>
    <row r="990">
      <c r="A990" s="58"/>
      <c r="B990" s="58"/>
      <c r="C990" s="58"/>
      <c r="D990" s="58"/>
      <c r="E990" s="59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  <c r="AC990" s="58"/>
      <c r="AD990" s="58"/>
      <c r="AE990" s="58"/>
    </row>
    <row r="991">
      <c r="A991" s="58"/>
      <c r="B991" s="58"/>
      <c r="C991" s="58"/>
      <c r="D991" s="58"/>
      <c r="E991" s="59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  <c r="AC991" s="58"/>
      <c r="AD991" s="58"/>
      <c r="AE991" s="58"/>
    </row>
    <row r="992">
      <c r="A992" s="58"/>
      <c r="B992" s="58"/>
      <c r="C992" s="58"/>
      <c r="D992" s="58"/>
      <c r="E992" s="59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  <c r="AC992" s="58"/>
      <c r="AD992" s="58"/>
      <c r="AE992" s="58"/>
    </row>
    <row r="993">
      <c r="A993" s="58"/>
      <c r="B993" s="58"/>
      <c r="C993" s="58"/>
      <c r="D993" s="58"/>
      <c r="E993" s="59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  <c r="AC993" s="58"/>
      <c r="AD993" s="58"/>
      <c r="AE993" s="58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0">
        <f>+'SOLICITUD DE CONTRATO '!M12</f>
        <v>1640000</v>
      </c>
      <c r="B1" s="61">
        <f>+A1/30</f>
        <v>54666.66667</v>
      </c>
    </row>
    <row r="2">
      <c r="B2" s="61">
        <f>+B1*23</f>
        <v>1257333.333</v>
      </c>
    </row>
    <row r="4">
      <c r="A4" s="60">
        <f>+A1*8</f>
        <v>13120000</v>
      </c>
      <c r="B4" s="62">
        <f>+A4+B2</f>
        <v>14377333.33</v>
      </c>
    </row>
    <row r="11">
      <c r="A11" s="58">
        <v>1.0</v>
      </c>
      <c r="B11" s="61">
        <f>(3634104/30)*24</f>
        <v>2907283.2</v>
      </c>
      <c r="C11" s="58" t="s">
        <v>53</v>
      </c>
    </row>
    <row r="12">
      <c r="A12" s="58"/>
      <c r="B12" s="61">
        <f>(3634104*8)</f>
        <v>29072832</v>
      </c>
      <c r="C12" s="58" t="s">
        <v>54</v>
      </c>
    </row>
    <row r="13">
      <c r="A13" s="58"/>
      <c r="B13" s="61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