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icHazF1Itw4tRU6qhFsAQOOsPVNEpkztZ0Yb/7Ps1aE="/>
    </ext>
  </extLst>
</workbook>
</file>

<file path=xl/sharedStrings.xml><?xml version="1.0" encoding="utf-8"?>
<sst xmlns="http://schemas.openxmlformats.org/spreadsheetml/2006/main" count="58" uniqueCount="56">
  <si>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</si>
  <si>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</si>
  <si>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</si>
  <si>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</si>
  <si>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</si>
  <si>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</si>
  <si>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</si>
  <si>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</si>
  <si>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</si>
  <si>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>10/07//2023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</si>
  <si>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</si>
  <si>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</si>
  <si>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</si>
  <si>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</si>
  <si>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</si>
  <si>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</si>
  <si>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</si>
  <si>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</si>
  <si>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</si>
  <si>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</si>
  <si>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</si>
  <si>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X</t>
  </si>
  <si>
    <t>OBJETO DEL CONTRATO</t>
  </si>
  <si>
    <t>Prestación de servicios de apoyo a la gestión de bachiller en la ejecucion del convenio IM-29-2023 suscrito al proyecto de la empresa Divina Accesorios con NIT NIT 1121902033-4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</si>
  <si>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</si>
  <si>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</si>
  <si>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</si>
  <si>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</si>
  <si>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</si>
  <si>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</si>
  <si>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</si>
  <si>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</si>
  <si>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</si>
  <si>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</si>
  <si>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</si>
  <si>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</si>
  <si>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</si>
  <si>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</si>
  <si>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</si>
  <si>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</si>
  <si>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 xml:space="preserve">1121838717
Villavicencio
</t>
  </si>
  <si>
    <t>HECTOR MANUEL REYES BONILLA</t>
  </si>
  <si>
    <t>1. Desarrollo de capacidades orfebres 
2. Ejecución de procesos de producción y técnicas 
3. Desarrollo de fases de prototipo 
4. Creación y ejecución de la colección 
5. Manejo y de procesos orfebres 
6. Presentar un informe mensual de actividades incluyendo anexos y soportes.
7. Realizar el correcto archivo documental físico y digital en la plataforma DRIVE del proyecto.
8. Encontrarse al día por concepto de seguridad social, ARL y prestaciones sociales para el pago (Cuando aplique).
9. Las demás actividades que le sean solicitadas de acuerdo con el objeto contractual.</t>
  </si>
  <si>
    <t xml:space="preserve">1. Productos orfebres de joyeria finalizados de acuerdo a la producción. </t>
  </si>
  <si>
    <t>1 MES Y 19 DIAS</t>
  </si>
  <si>
    <t>MES</t>
  </si>
  <si>
    <t>Se realizarán dos pagos así: 
Pago 1: un primer pago por valor de $1.100.000 a la entrega de productos orfebres de joyeria finalizados de acuerdo a la producción, y previa presentación de informe de actividades ejecutadas, informe de supervisión y acreditar los pagos al Sistema Integral de Seguridad Social y Aportes Parafiscales. 
Pago 2: un segundo y último pago por valor de $1.100.000 a la entrega de productos orfebres de joyeria finalizados de acuerdo a la producción,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</si>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</sst>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0" xfId="0" applyAlignment="1" applyBorder="1" applyFon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 readingOrder="0" shrinkToFit="0" vertical="center" wrapText="1"/>
    </xf>
    <xf borderId="21" fillId="3" fontId="3" numFmtId="164" xfId="0" applyAlignment="1" applyBorder="1" applyFill="1" applyFont="1" applyNumberFormat="1">
      <alignment horizontal="center" readingOrder="0" vertical="center"/>
    </xf>
    <xf borderId="19" fillId="3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165" xfId="0" applyAlignment="1" applyBorder="1" applyFont="1" applyNumberFormat="1">
      <alignment horizontal="center" readingOrder="0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ont="1">
      <alignment horizontal="center" vertical="center"/>
    </xf>
    <xf borderId="29" fillId="2" fontId="3" numFmtId="0" xfId="0" applyAlignment="1" applyBorder="1" applyFont="1">
      <alignment vertical="center"/>
    </xf>
    <xf borderId="6" fillId="2" fontId="3" numFmtId="0" xfId="0" applyAlignment="1" applyBorder="1" applyFont="1">
      <alignment vertical="center"/>
    </xf>
    <xf borderId="6" fillId="2" fontId="3" numFmtId="166" xfId="0" applyAlignment="1" applyBorder="1" applyFont="1" applyNumberFormat="1">
      <alignment vertical="center"/>
    </xf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3" fontId="3" numFmtId="0" xfId="0" applyAlignment="1" applyBorder="1" applyFont="1">
      <alignment horizontal="center" vertical="center"/>
    </xf>
    <xf borderId="34" fillId="0" fontId="2" numFmtId="0" xfId="0" applyBorder="1" applyFont="1"/>
    <xf borderId="35" fillId="0" fontId="2" numFmtId="0" xfId="0" applyBorder="1" applyFont="1"/>
    <xf borderId="36" fillId="2" fontId="3" numFmtId="0" xfId="0" applyAlignment="1" applyBorder="1" applyFont="1">
      <alignment shrinkToFit="0" wrapText="1"/>
    </xf>
    <xf borderId="36" fillId="2" fontId="3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5.0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 t="s">
        <v>9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10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11</v>
      </c>
      <c r="B6" s="21"/>
      <c r="C6" s="21"/>
      <c r="D6" s="19"/>
      <c r="E6" s="23" t="s">
        <v>12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13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14</v>
      </c>
      <c r="B7" s="21"/>
      <c r="C7" s="21"/>
      <c r="D7" s="19"/>
      <c r="E7" s="23" t="s">
        <v>15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16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17</v>
      </c>
      <c r="B8" s="21"/>
      <c r="C8" s="21"/>
      <c r="D8" s="19"/>
      <c r="E8" s="24" t="s">
        <v>18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19</v>
      </c>
      <c r="B9" s="21"/>
      <c r="C9" s="21"/>
      <c r="D9" s="19"/>
      <c r="E9" s="25" t="s">
        <v>20</v>
      </c>
      <c r="F9" s="26" t="s">
        <v>21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22</v>
      </c>
      <c r="B10" s="21"/>
      <c r="C10" s="21"/>
      <c r="D10" s="19"/>
      <c r="E10" s="27" t="s">
        <v>23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24</v>
      </c>
      <c r="B11" s="29" t="s">
        <v>25</v>
      </c>
      <c r="C11" s="29" t="s">
        <v>26</v>
      </c>
      <c r="D11" s="29" t="s">
        <v>27</v>
      </c>
      <c r="E11" s="29" t="s">
        <v>28</v>
      </c>
      <c r="F11" s="29" t="s">
        <v>29</v>
      </c>
      <c r="G11" s="29" t="s">
        <v>30</v>
      </c>
      <c r="H11" s="29" t="s">
        <v>31</v>
      </c>
      <c r="I11" s="29" t="s">
        <v>32</v>
      </c>
      <c r="J11" s="29" t="s">
        <v>33</v>
      </c>
      <c r="K11" s="29" t="s">
        <v>34</v>
      </c>
      <c r="L11" s="29" t="s">
        <v>35</v>
      </c>
      <c r="M11" s="29" t="s">
        <v>36</v>
      </c>
      <c r="N11" s="29" t="s">
        <v>37</v>
      </c>
      <c r="O11" s="30" t="s">
        <v>38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08.25" customHeight="1">
      <c r="A12" s="31">
        <v>1.0</v>
      </c>
      <c r="B12" s="32" t="s">
        <v>39</v>
      </c>
      <c r="C12" s="31" t="s">
        <v>2</v>
      </c>
      <c r="D12" s="33" t="s">
        <v>40</v>
      </c>
      <c r="E12" s="34" t="s">
        <v>41</v>
      </c>
      <c r="F12" s="25" t="s">
        <v>42</v>
      </c>
      <c r="G12" s="25" t="s">
        <v>43</v>
      </c>
      <c r="H12" s="35">
        <v>45120.0</v>
      </c>
      <c r="I12" s="36">
        <v>45168.0</v>
      </c>
      <c r="J12" s="34" t="s">
        <v>44</v>
      </c>
      <c r="K12" s="37">
        <v>1.0</v>
      </c>
      <c r="L12" s="31" t="s">
        <v>45</v>
      </c>
      <c r="M12" s="38">
        <v>1100000.0</v>
      </c>
      <c r="N12" s="39">
        <v>2200000.0</v>
      </c>
      <c r="O12" s="34" t="s">
        <v>46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47</v>
      </c>
      <c r="B13" s="43"/>
      <c r="C13" s="44">
        <v>45117.0</v>
      </c>
      <c r="D13" s="45" t="s">
        <v>48</v>
      </c>
      <c r="E13" s="44">
        <v>45120.0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49</v>
      </c>
      <c r="B14" s="21"/>
      <c r="C14" s="21"/>
      <c r="D14" s="19"/>
      <c r="E14" s="51" t="s">
        <v>50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52"/>
      <c r="Q14" s="53"/>
      <c r="R14" s="54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</row>
    <row r="15">
      <c r="A15" s="22" t="s">
        <v>51</v>
      </c>
      <c r="B15" s="21"/>
      <c r="C15" s="21"/>
      <c r="D15" s="19"/>
      <c r="E15" s="51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52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</row>
    <row r="16" ht="15.75" customHeight="1">
      <c r="A16" s="55" t="s">
        <v>52</v>
      </c>
      <c r="B16" s="56"/>
      <c r="C16" s="56"/>
      <c r="D16" s="57"/>
      <c r="E16" s="58" t="s">
        <v>53</v>
      </c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52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</row>
    <row r="17" ht="15.75" customHeight="1">
      <c r="A17" s="6"/>
      <c r="B17" s="6"/>
      <c r="C17" s="6"/>
      <c r="D17" s="6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3"/>
      <c r="F35" s="6"/>
      <c r="G35" s="6"/>
      <c r="H35" s="6"/>
      <c r="I35" s="6"/>
      <c r="J35" s="6"/>
      <c r="K35" s="6"/>
      <c r="L35" s="6"/>
      <c r="M35" s="6"/>
      <c r="N35" s="6"/>
      <c r="O35" s="6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3"/>
      <c r="F36" s="6"/>
      <c r="G36" s="6"/>
      <c r="H36" s="6"/>
      <c r="I36" s="6"/>
      <c r="J36" s="6"/>
      <c r="K36" s="6"/>
      <c r="L36" s="6"/>
      <c r="M36" s="6"/>
      <c r="N36" s="6"/>
      <c r="O36" s="6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3"/>
      <c r="F37" s="6"/>
      <c r="G37" s="6"/>
      <c r="H37" s="6"/>
      <c r="I37" s="6"/>
      <c r="J37" s="6"/>
      <c r="K37" s="6"/>
      <c r="L37" s="6"/>
      <c r="M37" s="6"/>
      <c r="N37" s="6"/>
      <c r="O37" s="6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5"/>
      <c r="B989" s="65"/>
      <c r="C989" s="65"/>
      <c r="D989" s="65"/>
      <c r="E989" s="66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</row>
    <row r="990">
      <c r="A990" s="65"/>
      <c r="B990" s="65"/>
      <c r="C990" s="65"/>
      <c r="D990" s="65"/>
      <c r="E990" s="66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</row>
    <row r="991">
      <c r="A991" s="65"/>
      <c r="B991" s="65"/>
      <c r="C991" s="65"/>
      <c r="D991" s="65"/>
      <c r="E991" s="66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</row>
    <row r="992">
      <c r="A992" s="65"/>
      <c r="B992" s="65"/>
      <c r="C992" s="65"/>
      <c r="D992" s="65"/>
      <c r="E992" s="66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</row>
    <row r="993">
      <c r="A993" s="65"/>
      <c r="B993" s="65"/>
      <c r="C993" s="65"/>
      <c r="D993" s="65"/>
      <c r="E993" s="66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7">
        <f>+'SOLICITUD DE CONTRATO '!M12</f>
        <v>1100000</v>
      </c>
      <c r="B1" s="68">
        <f>+A1/30</f>
        <v>36666.66667</v>
      </c>
    </row>
    <row r="2">
      <c r="B2" s="68">
        <f>+B1*23</f>
        <v>843333.3333</v>
      </c>
    </row>
    <row r="4">
      <c r="A4" s="67">
        <f>+A1*8</f>
        <v>8800000</v>
      </c>
      <c r="B4" s="69">
        <f>+A4+B2</f>
        <v>9643333.333</v>
      </c>
    </row>
    <row r="11">
      <c r="A11" s="70">
        <v>1.0</v>
      </c>
      <c r="B11" s="68">
        <f>(3634104/30)*24</f>
        <v>2907283.2</v>
      </c>
      <c r="C11" s="65" t="s">
        <v>54</v>
      </c>
    </row>
    <row r="12">
      <c r="A12" s="65"/>
      <c r="B12" s="68">
        <f>(3634104*8)</f>
        <v>29072832</v>
      </c>
      <c r="C12" s="65" t="s">
        <v>55</v>
      </c>
    </row>
    <row r="13">
      <c r="A13" s="65"/>
      <c r="B13" s="68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