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IeA4pf180BDyeCvKLbPr97byPscDIgflc4Sju5q8vdg="/>
    </ext>
  </extLst>
</workbook>
</file>

<file path=xl/sharedStrings.xml><?xml version="1.0" encoding="utf-8"?>
<sst xmlns="http://schemas.openxmlformats.org/spreadsheetml/2006/main" count="57" uniqueCount="56">
  <si>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</si>
  <si>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</si>
  <si>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</si>
  <si>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</si>
  <si>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</si>
  <si>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</si>
  <si>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</si>
  <si>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</si>
  <si>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</si>
  <si>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</si>
  <si>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</si>
  <si>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</si>
  <si>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</si>
  <si>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</si>
  <si>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</si>
  <si>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</si>
  <si>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</si>
  <si>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</si>
  <si>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</si>
  <si>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</si>
  <si>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</si>
  <si>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</si>
  <si>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 xml:space="preserve">Prestacion de servicios profesionales de un ingeniero Agrícola  del convenio IM-04-2023 en la empresa Manaagua con NIT 1.122.651.090-1 cofinanciado  en el marco del proyecto  Impulsa Meta.                                                                                
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</si>
  <si>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</si>
  <si>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</si>
  <si>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</si>
  <si>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</si>
  <si>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</si>
  <si>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</si>
  <si>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</si>
  <si>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</si>
  <si>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</si>
  <si>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</si>
  <si>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</si>
  <si>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</si>
  <si>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</si>
  <si>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</si>
  <si>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</si>
  <si>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</si>
  <si>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80260492
Bogotá</t>
  </si>
  <si>
    <t>CARLOS GONZALEZ FERNANDEZ</t>
  </si>
  <si>
    <t>Supervisar funcionamiento del sistema BIO RAS
1. Instalar tuberías de recirculación de agua del sistema.
2. Capacitar sobre desarrollo sostenible aplicado a la piscicultura, producción verde, objetivos de desarrollo sostenible y tecnologías y estrategias para lograrlo. 
3. Desarrollar proceso para certificaciones ambientales. 
4. Implementar el uso de energías renovables en piscicultura.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</t>
  </si>
  <si>
    <t>1. Sistema BIO RAS y tuberías de recirculación de agua del sistema.
2. Seguimiento fotografico y recibido a satisfacción
3.  Seguimiento fotográfico de la capacitación y registro de la misma.</t>
  </si>
  <si>
    <t xml:space="preserve">1 MES Y 20 DIAS </t>
  </si>
  <si>
    <t>MES / DIA</t>
  </si>
  <si>
    <t>Se realizarán un unico pago así: 
Pago 1: un primer pago por valor de $3,000,000 a la entrega de Seguimiento fotográfico y recibido a satisfacción del funcionamiento del sistema BIO RAS y tuberías de recirculación de agua del sistema, y previa presentación de informe de actividades ejecutadas, informe de supervisión y acreditar los pagos al Sistema Integral de Seguridad Social y Aportes Parafiscales.
Pago 2: un segundo y último pago por valor de $3,000,000 a la entrega de Seguimiento fotográfico de la capacitación y registro de la misma, y previa presentación de informe de actividades ejecutadas, informe de supervisión y acreditar los pagos al Sistema Integral de Seguridad Social y Aportes Parafiscales.
Para el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</si>
  <si>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</si>
  <si>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</si>
  <si>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</si>
  <si>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</si>
  <si>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</si>
  <si>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YOLIM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</si>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</sst>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readingOrder="0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74.5" customHeight="1">
      <c r="A12" s="30">
        <v>1.0</v>
      </c>
      <c r="B12" s="31" t="s">
        <v>38</v>
      </c>
      <c r="C12" s="30" t="s">
        <v>2</v>
      </c>
      <c r="D12" s="32" t="s">
        <v>39</v>
      </c>
      <c r="E12" s="31" t="s">
        <v>40</v>
      </c>
      <c r="F12" s="33" t="s">
        <v>41</v>
      </c>
      <c r="G12" s="33" t="s">
        <v>42</v>
      </c>
      <c r="H12" s="34">
        <v>45119.0</v>
      </c>
      <c r="I12" s="34">
        <v>45168.0</v>
      </c>
      <c r="J12" s="35" t="s">
        <v>43</v>
      </c>
      <c r="K12" s="30">
        <v>1.0</v>
      </c>
      <c r="L12" s="36" t="s">
        <v>44</v>
      </c>
      <c r="M12" s="37">
        <f>6000000/2</f>
        <v>3000000</v>
      </c>
      <c r="N12" s="38">
        <v>6000000.0</v>
      </c>
      <c r="O12" s="33" t="s">
        <v>45</v>
      </c>
      <c r="P12" s="39">
        <f>+M12/30</f>
        <v>100000</v>
      </c>
      <c r="Q12" s="39"/>
      <c r="R12" s="40">
        <v>426666.0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46</v>
      </c>
      <c r="B13" s="42"/>
      <c r="C13" s="43">
        <v>45115.0</v>
      </c>
      <c r="D13" s="44" t="s">
        <v>47</v>
      </c>
      <c r="E13" s="43">
        <v>45119.0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>
        <f>+R12-M12</f>
        <v>-2573334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23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51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52</v>
      </c>
      <c r="B16" s="51"/>
      <c r="C16" s="51"/>
      <c r="D16" s="52"/>
      <c r="E16" s="53" t="s">
        <v>53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3000000</v>
      </c>
      <c r="B1" s="60">
        <f>+A1/30</f>
        <v>100000</v>
      </c>
    </row>
    <row r="2">
      <c r="B2" s="60">
        <f>+B1*23</f>
        <v>2300000</v>
      </c>
    </row>
    <row r="4">
      <c r="A4" s="59">
        <f>+A1*8</f>
        <v>24000000</v>
      </c>
      <c r="B4" s="61">
        <f>+A4+B2</f>
        <v>26300000</v>
      </c>
    </row>
    <row r="11">
      <c r="A11" s="62">
        <v>1.0</v>
      </c>
      <c r="B11" s="60">
        <f>(3634104/30)*24</f>
        <v>2907283.2</v>
      </c>
      <c r="C11" s="57" t="s">
        <v>54</v>
      </c>
    </row>
    <row r="12">
      <c r="A12" s="57"/>
      <c r="B12" s="60">
        <f>(3634104*8)</f>
        <v>29072832</v>
      </c>
      <c r="C12" s="57" t="s">
        <v>55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