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QNJ7mKnTEawkj8KGzJMytV48+c7dkLWAcScpOOmQpEk="/>
    </ext>
  </extLst>
</workbook>
</file>

<file path=xl/sharedStrings.xml><?xml version="1.0" encoding="utf-8"?>
<sst xmlns="http://schemas.openxmlformats.org/spreadsheetml/2006/main" count="56" uniqueCount="55">
  <si>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</si>
  <si>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</si>
  <si>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</si>
  <si>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</si>
  <si>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</si>
  <si>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</si>
  <si>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</si>
  <si>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</si>
  <si>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</si>
  <si>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</si>
  <si>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</si>
  <si>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</si>
  <si>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</si>
  <si>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</si>
  <si>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</si>
  <si>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</si>
  <si>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</si>
  <si>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</si>
  <si>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</si>
  <si>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</t>
  </si>
  <si>
    <t>NO    X</t>
  </si>
  <si>
    <t>OBJETO DEL CONTRATO</t>
  </si>
  <si>
    <t>CONTRATAR LA PRESTACIÓN DE SERVICIOS PROFESIONALES DE UN INGENIERO ELECTRONICO PARA EJERCER ACTIVIDADES DE UN DESARROLLADOR WEB EN LA EJECUCIÓN DEL CONVENIO IM - 13- 2023 SUSCRITO AL PROYECTO VAQUEANDO GOURMET  CON NIT: 40.187.235-2 EN LA COFINANCIACIÓN PARA EL DESARROLLO DE LAS CAPACIDADES EN GESTIÓN DE LA INNOVACIÓN CON ÉNFASIS EN BIODIVERSIDAD PARA LAS EMPRESAS DEL SECTOR TURISMO, ECONOMÍA NARANJA, AGROPECUARIO Y AGROINDUSTRIAL QUE APALANQUEN LA COMPETITIVIDAD DEL DEPARTAMENTO DEL META CON CÓDIGO BPIN 2021000100183.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</si>
  <si>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</si>
  <si>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</si>
  <si>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</si>
  <si>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</si>
  <si>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</si>
  <si>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</si>
  <si>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</si>
  <si>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</si>
  <si>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</si>
  <si>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</si>
  <si>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</si>
  <si>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</si>
  <si>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</si>
  <si>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</si>
  <si>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</si>
  <si>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2021000100183 META IMPULSA META</t>
  </si>
  <si>
    <t>1122653755
Restrepo</t>
  </si>
  <si>
    <t>KEVIN SANTIAGO MORENO LESMES</t>
  </si>
  <si>
    <t xml:space="preserve">1. Capacitar a nuestros colaboradores en el manejo de herramientas tecnológicas. Pago de servicio de capacitación en el manejo de herramientas digitales y plataformas TIC.
2. Presentar un informe mensual de actividades incluyendo anexos y soportes.
3. Realizar el correcto archivo documental físico y digital en la plataforma DRIVE del proyecto.
4. Encontrarse al día por concepto de seguridad social, ARL y prestaciones sociales para el pago (Cuando
aplique).
5. Las demás actividades que le sean solicitadas de acuerdo con el objeto contractual. </t>
  </si>
  <si>
    <t>Capacitación a trabajdores en herramientas digitales y plataformas TIC y diseño WEB
Fotografías
Registro de asistencia</t>
  </si>
  <si>
    <t>MES</t>
  </si>
  <si>
    <t>Se realizarán un unico pago así: 
Pago 1: un primer y unico pago por valor de $2,500,000 a la entrega de soporte de capacitación a trabajdores en herramientas digitales y plataformas TIC y diseño WEB (Fotografías, registro de asistencia), y previa presentación de informe de actividades ejecutadas, informe de supervisión y acreditar los pagos al Sistema Integral de Seguridad Social y Aportes Parafiscales.
Para el  último pago, se deberá suscribir la respectiva acta de terminación firmada por las partes, y los demás soportes (previa presentación de constancia de haber prestado el servicio a satisfacción, acreditación de pagos a salud, pensión y ARL).</t>
  </si>
  <si>
    <t>FECHA DE INICIO DE SOLICITUD:</t>
  </si>
  <si>
    <t>FECHA DE FINALIZACION DE SOLICITUD:</t>
  </si>
  <si>
    <t xml:space="preserve">NOMBRE Y CC SUPERVISOR DEL CONTRATO </t>
  </si>
  <si>
    <t>MARIA ALEJANDRA VELÁSQUEZ LÓPEZ CC 40.330.674</t>
  </si>
  <si>
    <t>NOMBRE DE QUIEN SOLICITA</t>
  </si>
  <si>
    <t>JANETH ROJAS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</si>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</sst>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7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right/>
      <top/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0" xfId="0" applyAlignment="1" applyBorder="1" applyFont="1">
      <alignment horizontal="left" readingOrder="0" vertical="center"/>
    </xf>
    <xf borderId="9" fillId="2" fontId="3" numFmtId="0" xfId="0" applyAlignment="1" applyBorder="1" applyFont="1">
      <alignment horizontal="center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9" fillId="3" fontId="3" numFmtId="0" xfId="0" applyAlignment="1" applyBorder="1" applyFill="1" applyFont="1">
      <alignment horizontal="center" readingOrder="0"/>
    </xf>
    <xf borderId="29" fillId="2" fontId="3" numFmtId="0" xfId="0" applyBorder="1" applyFont="1"/>
    <xf borderId="16" fillId="3" fontId="3" numFmtId="0" xfId="0" applyAlignment="1" applyBorder="1" applyFont="1">
      <alignment horizontal="center" readingOrder="0"/>
    </xf>
    <xf borderId="30" fillId="2" fontId="1" numFmtId="0" xfId="0" applyAlignment="1" applyBorder="1" applyFont="1">
      <alignment horizontal="center" shrinkToFit="0" vertical="center" wrapText="1"/>
    </xf>
    <xf borderId="31" fillId="0" fontId="2" numFmtId="0" xfId="0" applyBorder="1" applyFont="1"/>
    <xf borderId="32" fillId="0" fontId="2" numFmtId="0" xfId="0" applyBorder="1" applyFont="1"/>
    <xf borderId="33" fillId="3" fontId="3" numFmtId="0" xfId="0" applyAlignment="1" applyBorder="1" applyFont="1">
      <alignment horizontal="center"/>
    </xf>
    <xf borderId="34" fillId="0" fontId="2" numFmtId="0" xfId="0" applyBorder="1" applyFont="1"/>
    <xf borderId="35" fillId="0" fontId="2" numFmtId="0" xfId="0" applyBorder="1" applyFont="1"/>
    <xf borderId="36" fillId="2" fontId="3" numFmtId="0" xfId="0" applyAlignment="1" applyBorder="1" applyFont="1">
      <alignment shrinkToFit="0" wrapText="1"/>
    </xf>
    <xf borderId="36" fillId="2" fontId="3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45128.0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291.0" customHeight="1">
      <c r="A12" s="31">
        <v>1.0</v>
      </c>
      <c r="B12" s="32" t="s">
        <v>38</v>
      </c>
      <c r="C12" s="31" t="s">
        <v>2</v>
      </c>
      <c r="D12" s="33" t="s">
        <v>39</v>
      </c>
      <c r="E12" s="32" t="s">
        <v>40</v>
      </c>
      <c r="F12" s="25" t="s">
        <v>41</v>
      </c>
      <c r="G12" s="25" t="s">
        <v>42</v>
      </c>
      <c r="H12" s="34">
        <v>45131.0</v>
      </c>
      <c r="I12" s="34">
        <v>45161.0</v>
      </c>
      <c r="J12" s="32">
        <v>1.0</v>
      </c>
      <c r="K12" s="31">
        <v>1.0</v>
      </c>
      <c r="L12" s="31" t="s">
        <v>43</v>
      </c>
      <c r="M12" s="35">
        <v>2500000.0</v>
      </c>
      <c r="N12" s="35">
        <f>+J12*M12</f>
        <v>2500000</v>
      </c>
      <c r="O12" s="36" t="s">
        <v>44</v>
      </c>
      <c r="P12" s="37"/>
      <c r="Q12" s="37"/>
      <c r="R12" s="3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ht="48.0" customHeight="1">
      <c r="A13" s="39" t="s">
        <v>45</v>
      </c>
      <c r="B13" s="40"/>
      <c r="C13" s="41">
        <f>C5</f>
        <v>45128</v>
      </c>
      <c r="D13" s="42" t="s">
        <v>46</v>
      </c>
      <c r="E13" s="41">
        <f>H12</f>
        <v>45131</v>
      </c>
      <c r="F13" s="43"/>
      <c r="G13" s="43"/>
      <c r="H13" s="43"/>
      <c r="I13" s="44"/>
      <c r="J13" s="43"/>
      <c r="K13" s="43"/>
      <c r="L13" s="43"/>
      <c r="M13" s="45"/>
      <c r="N13" s="43"/>
      <c r="O13" s="46"/>
      <c r="P13" s="6"/>
      <c r="Q13" s="6"/>
      <c r="R13" s="47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47</v>
      </c>
      <c r="B14" s="21"/>
      <c r="C14" s="21"/>
      <c r="D14" s="19"/>
      <c r="E14" s="48" t="s">
        <v>48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49"/>
      <c r="Q14" s="6"/>
      <c r="R14" s="47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49</v>
      </c>
      <c r="B15" s="21"/>
      <c r="C15" s="21"/>
      <c r="D15" s="19"/>
      <c r="E15" s="50" t="s">
        <v>50</v>
      </c>
      <c r="F15" s="14"/>
      <c r="G15" s="14"/>
      <c r="H15" s="14"/>
      <c r="I15" s="14"/>
      <c r="J15" s="14"/>
      <c r="K15" s="14"/>
      <c r="L15" s="14"/>
      <c r="M15" s="14"/>
      <c r="N15" s="14"/>
      <c r="O15" s="17"/>
      <c r="P15" s="49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1" t="s">
        <v>51</v>
      </c>
      <c r="B16" s="52"/>
      <c r="C16" s="52"/>
      <c r="D16" s="53"/>
      <c r="E16" s="54" t="s">
        <v>52</v>
      </c>
      <c r="F16" s="55"/>
      <c r="G16" s="55"/>
      <c r="H16" s="55"/>
      <c r="I16" s="55"/>
      <c r="J16" s="55"/>
      <c r="K16" s="55"/>
      <c r="L16" s="55"/>
      <c r="M16" s="55"/>
      <c r="N16" s="55"/>
      <c r="O16" s="56"/>
      <c r="P16" s="49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7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9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9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9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9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9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9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9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9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9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9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9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9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9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9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9"/>
      <c r="F35" s="6"/>
      <c r="G35" s="6"/>
      <c r="H35" s="6"/>
      <c r="I35" s="6"/>
      <c r="J35" s="6"/>
      <c r="K35" s="6"/>
      <c r="L35" s="6"/>
      <c r="M35" s="6"/>
      <c r="N35" s="6"/>
      <c r="O35" s="60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9"/>
      <c r="F36" s="6"/>
      <c r="G36" s="6"/>
      <c r="H36" s="6"/>
      <c r="I36" s="6"/>
      <c r="J36" s="6"/>
      <c r="K36" s="6"/>
      <c r="L36" s="6"/>
      <c r="M36" s="6"/>
      <c r="N36" s="6"/>
      <c r="O36" s="60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9"/>
      <c r="F37" s="6"/>
      <c r="G37" s="6"/>
      <c r="H37" s="6"/>
      <c r="I37" s="6"/>
      <c r="J37" s="6"/>
      <c r="K37" s="6"/>
      <c r="L37" s="6"/>
      <c r="M37" s="6"/>
      <c r="N37" s="6"/>
      <c r="O37" s="60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9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9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9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9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9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9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9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9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9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9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9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9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9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9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9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9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9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9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9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9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9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9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9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9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9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9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9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9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9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9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9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9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9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9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9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9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9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9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9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9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9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9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9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9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9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9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9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9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9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9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9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9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9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9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9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9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9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9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9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9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9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9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9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9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9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9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9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9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9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9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9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9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9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9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9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9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9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9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9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9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9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9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9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9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9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9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9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9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9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9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9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9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9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9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9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9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9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9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9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9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9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9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9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9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9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9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9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9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9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9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9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9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9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9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9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9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9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9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9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9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9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9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9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9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9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9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9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9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9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9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9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9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9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9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9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9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9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9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9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9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9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9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9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9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9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9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9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9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9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9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9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9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9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9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9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9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9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9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9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9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9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9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9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9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9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9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9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9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9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9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9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9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9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9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9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9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9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9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9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9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9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9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9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9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9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9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9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9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9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9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9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9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9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9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9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9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9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9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9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9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9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9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9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9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9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9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9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9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9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9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9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9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9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9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9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9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9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9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9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9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9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9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9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9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9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9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9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9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9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9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9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9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9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9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9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9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9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9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9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9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9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9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9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9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9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9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9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9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9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9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9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9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9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9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9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9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9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9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9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9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9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9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9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9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9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9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9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9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9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9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9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9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9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9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9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9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9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9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9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9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9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9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9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9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9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9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9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9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9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9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9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9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9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9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9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9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9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9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9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9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9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9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9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9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9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9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9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9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9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9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9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9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9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9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9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9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9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9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9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9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9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9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9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9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9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9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9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9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9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9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9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9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9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9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9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9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9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9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9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9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9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9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9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9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9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9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9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9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9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9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9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9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9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9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9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9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9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9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9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9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9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9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9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9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9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9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9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9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9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9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9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9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9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9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9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9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9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9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9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9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9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9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9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9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9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9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9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9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9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9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9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9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9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9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9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9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9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9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9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9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9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9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9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9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9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9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9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9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9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9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9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9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9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9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9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9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9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9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9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9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9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9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9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9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9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9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9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9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9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9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9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9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9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9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9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9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9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9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9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9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9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9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9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9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9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9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9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9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9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9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9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9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9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9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9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9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9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9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9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9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9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9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9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9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9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9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9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9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9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9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9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9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9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9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9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9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9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9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9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9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9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9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9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9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9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9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9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9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9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9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9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9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9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9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9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9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9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9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9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9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9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9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9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9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9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9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9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9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9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9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9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9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9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9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9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9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9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9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9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9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9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9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9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9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9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9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9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9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9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9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9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9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9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9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9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9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9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9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9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9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9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9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9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9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9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9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9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9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9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9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9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9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9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9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9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9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9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9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9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9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9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9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9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9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9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9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9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9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9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9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9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9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9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9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9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9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9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9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9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9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9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9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9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9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9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9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9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9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9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9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9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9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9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9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9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9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9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9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9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9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9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9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9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9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9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9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9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9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9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9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9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9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9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9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9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9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9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9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9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9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9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9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9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9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9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9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9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9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9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9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9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9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9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9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9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9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9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9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9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9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9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9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9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9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9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9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9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9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9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9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9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9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9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9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9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9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9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9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9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9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9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9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9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9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9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9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9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9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9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9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9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9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9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9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9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9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9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9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9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9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9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9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9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9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9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9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9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9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9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9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9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9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9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9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9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9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9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9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9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9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9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9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9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9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9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9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9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9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9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9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9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9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9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9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9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9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9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9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9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9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9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9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9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9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9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9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9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9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9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9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9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9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9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9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9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9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9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9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9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9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9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9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9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9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9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9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9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9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9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9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9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9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9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9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9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9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9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9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9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9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9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9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9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9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9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9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9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9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9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9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9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9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9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9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9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9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9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9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9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9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9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9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9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9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9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9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9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9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9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9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9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9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9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9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9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9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9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9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9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9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9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9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9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9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9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9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9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9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9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9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9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9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9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9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9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9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9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9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9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9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9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9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9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9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9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9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9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9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9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9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9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9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9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9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9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9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9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9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9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9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9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9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9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9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9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9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9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9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9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9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9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9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9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9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9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9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9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9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9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9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9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9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9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9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9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9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9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9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9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9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9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9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9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9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9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9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9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9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9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9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9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9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9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9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9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9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9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9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9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9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9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9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9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9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9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9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9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9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9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9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9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9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9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9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9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9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9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9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9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9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9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9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9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9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9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9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9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9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9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9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9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9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9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9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9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9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9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9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9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9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9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9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9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9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9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61"/>
      <c r="B989" s="61"/>
      <c r="C989" s="61"/>
      <c r="D989" s="61"/>
      <c r="E989" s="62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  <c r="Z989" s="61"/>
      <c r="AA989" s="61"/>
      <c r="AB989" s="61"/>
      <c r="AC989" s="61"/>
      <c r="AD989" s="61"/>
      <c r="AE989" s="61"/>
    </row>
    <row r="990">
      <c r="A990" s="61"/>
      <c r="B990" s="61"/>
      <c r="C990" s="61"/>
      <c r="D990" s="61"/>
      <c r="E990" s="62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  <c r="Z990" s="61"/>
      <c r="AA990" s="61"/>
      <c r="AB990" s="61"/>
      <c r="AC990" s="61"/>
      <c r="AD990" s="61"/>
      <c r="AE990" s="61"/>
    </row>
    <row r="991">
      <c r="A991" s="61"/>
      <c r="B991" s="61"/>
      <c r="C991" s="61"/>
      <c r="D991" s="61"/>
      <c r="E991" s="62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  <c r="Z991" s="61"/>
      <c r="AA991" s="61"/>
      <c r="AB991" s="61"/>
      <c r="AC991" s="61"/>
      <c r="AD991" s="61"/>
      <c r="AE991" s="61"/>
    </row>
    <row r="992">
      <c r="A992" s="61"/>
      <c r="B992" s="61"/>
      <c r="C992" s="61"/>
      <c r="D992" s="61"/>
      <c r="E992" s="62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  <c r="Z992" s="61"/>
      <c r="AA992" s="61"/>
      <c r="AB992" s="61"/>
      <c r="AC992" s="61"/>
      <c r="AD992" s="61"/>
      <c r="AE992" s="61"/>
    </row>
    <row r="993">
      <c r="A993" s="61"/>
      <c r="B993" s="61"/>
      <c r="C993" s="61"/>
      <c r="D993" s="61"/>
      <c r="E993" s="62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  <c r="Z993" s="61"/>
      <c r="AA993" s="61"/>
      <c r="AB993" s="61"/>
      <c r="AC993" s="61"/>
      <c r="AD993" s="61"/>
      <c r="AE993" s="61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3">
        <f>+'SOLICITUD DE CONTRATO '!M12</f>
        <v>2500000</v>
      </c>
      <c r="B1" s="64">
        <f>+A1/30</f>
        <v>83333.33333</v>
      </c>
    </row>
    <row r="2">
      <c r="B2" s="64">
        <f>+B1*23</f>
        <v>1916666.667</v>
      </c>
    </row>
    <row r="4">
      <c r="A4" s="63">
        <f>+A1*8</f>
        <v>20000000</v>
      </c>
      <c r="B4" s="65">
        <f>+A4+B2</f>
        <v>21916666.67</v>
      </c>
    </row>
    <row r="11">
      <c r="A11" s="66">
        <v>1.0</v>
      </c>
      <c r="B11" s="64">
        <f>(3634104/30)*24</f>
        <v>2907283.2</v>
      </c>
      <c r="C11" s="61" t="s">
        <v>53</v>
      </c>
    </row>
    <row r="12">
      <c r="A12" s="61"/>
      <c r="B12" s="64">
        <f>(3634104*8)</f>
        <v>29072832</v>
      </c>
      <c r="C12" s="61" t="s">
        <v>54</v>
      </c>
    </row>
    <row r="13">
      <c r="A13" s="61"/>
      <c r="B13" s="64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