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MAQUINARIA Y EQUIPO\DIVINA ACCESORIOS\"/>
    </mc:Choice>
  </mc:AlternateContent>
  <xr:revisionPtr revIDLastSave="0" documentId="13_ncr:1_{830B5D8A-F1DE-4A00-9736-92904C04B4B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OLICITUD DE CONTRATO 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fwEyrzmmHMxcfUERDZzQKN5Ewpgn5XwT5nl2fq3CE="/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1" i="1" s="1"/>
  <c r="H65" i="1"/>
  <c r="H66" i="1"/>
  <c r="H67" i="1"/>
  <c r="H68" i="1"/>
  <c r="H63" i="1"/>
  <c r="H64" i="1"/>
  <c r="H54" i="1"/>
  <c r="H55" i="1"/>
  <c r="H56" i="1"/>
  <c r="H57" i="1"/>
  <c r="H58" i="1"/>
  <c r="H59" i="1"/>
  <c r="H60" i="1"/>
  <c r="H61" i="1"/>
  <c r="H62" i="1"/>
  <c r="H50" i="1"/>
  <c r="H51" i="1"/>
  <c r="H52" i="1"/>
  <c r="H53" i="1"/>
  <c r="H46" i="1"/>
  <c r="H47" i="1"/>
  <c r="H48" i="1"/>
  <c r="H49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13" i="1"/>
  <c r="O13" i="1"/>
</calcChain>
</file>

<file path=xl/sharedStrings.xml><?xml version="1.0" encoding="utf-8"?>
<sst xmlns="http://schemas.openxmlformats.org/spreadsheetml/2006/main" count="166" uniqueCount="112">
  <si>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</si>
  <si>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</si>
  <si>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</si>
  <si>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</si>
  <si>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</si>
  <si>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15/11/2022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</si>
  <si>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</si>
  <si>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</si>
  <si>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</si>
  <si>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</si>
  <si>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</si>
  <si>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</si>
  <si>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</si>
  <si>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</si>
  <si>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</si>
  <si>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</si>
  <si>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SI X</t>
  </si>
  <si>
    <t xml:space="preserve">NO 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</si>
  <si>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</si>
  <si>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</si>
  <si>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</si>
  <si>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</si>
  <si>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</si>
  <si>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</si>
  <si>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</si>
  <si>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</si>
  <si>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</si>
  <si>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</si>
  <si>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</si>
  <si>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</si>
  <si>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</si>
  <si>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</si>
  <si>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</si>
  <si>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</si>
  <si>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</si>
  <si>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</si>
  <si>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</si>
  <si>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</si>
  <si>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</si>
  <si>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Gerencia Proyecto Impulsa Meta</t>
  </si>
  <si>
    <t>Abogado del Proyecto</t>
  </si>
  <si>
    <t>Orden de Servicio</t>
  </si>
  <si>
    <t>unidad</t>
  </si>
  <si>
    <t>OTROS</t>
  </si>
  <si>
    <t>LEYLA ASTRID MARULANDA ARIAS, CC 52309769</t>
  </si>
  <si>
    <t>GERENTE DEL PROYECTO</t>
  </si>
  <si>
    <t>SUMINISTRO DE INSUMOS RUBRO R04 MAQUINARIA, EQUIPO E INSUMOS,  CON DESTINO AL PROYECTO DIVINA ACCESORIOS - IM-29 DE 203, EN EL MARCO DEL PROYECTO CTEI “DESARROLLO DE CAPACIDADES EN GESTIÓN DE LA INNOVACIÓN CON ÉNFASIS EN BIODIVERSIDAD PARA LAS EMPRESAS DEL SECTOR TURISMO ECONOMÍA NARANJA, AGROPECUARIO Y AGROINDUSTRIAL QUE APALANQUEN LACOMPETITIVIDAD DEL DEPARTAMENTO DEL META” BPIN 2021000100183”.</t>
  </si>
  <si>
    <t>Suministro de insumos para el proyecto IM29 Empresa DIVINA ACCESORIOS</t>
  </si>
  <si>
    <t>MESA DE JOYERIA MEDIANA</t>
  </si>
  <si>
    <t>MARCO DE SEGUETA 5 PULGADAS</t>
  </si>
  <si>
    <t>SEGUETA 3/0</t>
  </si>
  <si>
    <t>LIMAS MEDIA CAÑA 6 PULGADAS</t>
  </si>
  <si>
    <t>LIMAS X6</t>
  </si>
  <si>
    <t>TIJERA CON OJO ALEMANA</t>
  </si>
  <si>
    <t>TAX DE FORMAS</t>
  </si>
  <si>
    <t>COMPAX TIPO ALEMAN IKOHE</t>
  </si>
  <si>
    <t>LASTRA ANILLO</t>
  </si>
  <si>
    <t>LIMA SET X6 ANTILOPE 4</t>
  </si>
  <si>
    <t>LIMA X6 ANTILOPE</t>
  </si>
  <si>
    <t>EMBUTIDORES JUEGO CON DADO X24NM</t>
  </si>
  <si>
    <t>CORTADOR DE CASQUILLA X5 1 1/2</t>
  </si>
  <si>
    <t>CORTADOR DE CASQUILLA X14 IMPORTADO</t>
  </si>
  <si>
    <t>MARTILLO DE BOLA</t>
  </si>
  <si>
    <t>MASO MEDIANO INDU</t>
  </si>
  <si>
    <t>ARGOLLERO METALICO</t>
  </si>
  <si>
    <t>CARTABON METALICO</t>
  </si>
  <si>
    <t>JUEGO DE LASTRIN X7</t>
  </si>
  <si>
    <t>CALIBRADOR DE INTERIORES O.10</t>
  </si>
  <si>
    <t>SIZAYA PK</t>
  </si>
  <si>
    <t>ANTENALLAS DE ,ADERA GROBET</t>
  </si>
  <si>
    <t>MOTOR TOOL ASIA</t>
  </si>
  <si>
    <t>BROCAS 1.0</t>
  </si>
  <si>
    <t>PORTALIJA AMERICANO</t>
  </si>
  <si>
    <t>PORTA DISCO AMERICANO</t>
  </si>
  <si>
    <t>EXTRACTOR CON MOTOR DOBLE GROBET</t>
  </si>
  <si>
    <t>PIEDRAS DE MATEAR</t>
  </si>
  <si>
    <t>BORRDOR DISCO</t>
  </si>
  <si>
    <t>PINZAS 3 MANO CON BASE</t>
  </si>
  <si>
    <t>SOPLETE GAS ORCA</t>
  </si>
  <si>
    <t>KILO DE BORAX</t>
  </si>
  <si>
    <t>CORREDOR DE SOLDADURA NACIONAL</t>
  </si>
  <si>
    <t>PINZA BLANCA</t>
  </si>
  <si>
    <t>LAMINADOR ROGER RG 165</t>
  </si>
  <si>
    <t>LIJA 80</t>
  </si>
  <si>
    <t>LIJA 400</t>
  </si>
  <si>
    <t>LIJA 1000</t>
  </si>
  <si>
    <t>MARCO DE SEGUETA GRANTE</t>
  </si>
  <si>
    <t>LASTRA DE ARO METALICA</t>
  </si>
  <si>
    <t>LASTRA DE CANDONGA</t>
  </si>
  <si>
    <t>PRESA DE BANCO</t>
  </si>
  <si>
    <t>REGLILLA METALICA</t>
  </si>
  <si>
    <t>GRAMOS DE SOLDADURA DE PLATA BLANDA LAMINADA</t>
  </si>
  <si>
    <t xml:space="preserve">CALIBRADOR DIGITAL UYUSTOOLS </t>
  </si>
  <si>
    <t>CUCHARA #3</t>
  </si>
  <si>
    <t>GRATA DE CEPILLO DE MANO USA</t>
  </si>
  <si>
    <t>RODINADOR 25 AMP ARBE</t>
  </si>
  <si>
    <t>SOLUCION PARA BAÑO DE ORO 18K 2N</t>
  </si>
  <si>
    <t>ANODO PARA RODIUM</t>
  </si>
  <si>
    <t>CERA ROSA UNA LIBRA</t>
  </si>
  <si>
    <t>PISTOLA DE FUNDIR TURBO TORCH LP1</t>
  </si>
  <si>
    <t xml:space="preserve">TOMBOLA MAGNETICA </t>
  </si>
  <si>
    <t>ALICATE PARA DOBLAR</t>
  </si>
  <si>
    <t>SALTEADOR DE ANILLOS</t>
  </si>
  <si>
    <t>YUNQUE PLANO</t>
  </si>
  <si>
    <t>ENVIO</t>
  </si>
  <si>
    <t>FLETE</t>
  </si>
  <si>
    <t>gramos</t>
  </si>
  <si>
    <t>litro</t>
  </si>
  <si>
    <t>libra</t>
  </si>
  <si>
    <r>
      <t xml:space="preserve">Unico pago por valor de </t>
    </r>
    <r>
      <rPr>
        <b/>
        <sz val="11"/>
        <color theme="1"/>
        <rFont val="Calibri"/>
        <family val="2"/>
      </rPr>
      <t>$21,000,000</t>
    </r>
    <r>
      <rPr>
        <sz val="11"/>
        <color theme="1"/>
        <rFont val="Calibri"/>
        <family val="2"/>
      </rPr>
      <t xml:space="preserve"> Factura  soportada con el acta de entrega a satisfacción del 100% de los insumos, incluir fotografía. 
Informe de actividades FT-034 firmado por el supervisor. 
NOTA: El valor total de los in sumos es de $25.261.391, de ellos el Sistema general de Regalias aportará $21.000.000 que corresponde al valor del contrato, el saldo correspondiente a  $4.261.391 es un aporte de contrapartida en efectivo del convenio DIVINA ACCESORIOS IM29, quienes deberán transferir al proveedor este recurso.</t>
    </r>
  </si>
  <si>
    <t>HERRAMIENTAS WS SAS</t>
  </si>
  <si>
    <t>NIT 900448255-1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</si>
</sst>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[$ $]#,##0"/>
    <numFmt numFmtId="166" formatCode="&quot;$&quot;\ #,##0.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B6D7A8"/>
      </patternFill>
    </fill>
    <fill>
      <patternFill patternType="solid">
        <fgColor rgb="FFB4C6E7"/>
        <bgColor rgb="FFB4C6E7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/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165" fontId="1" fillId="2" borderId="21" xfId="0" applyNumberFormat="1" applyFont="1" applyFill="1" applyBorder="1"/>
    <xf numFmtId="0" fontId="4" fillId="3" borderId="21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165" fontId="4" fillId="3" borderId="21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1" fillId="2" borderId="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2" borderId="28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3" fillId="0" borderId="10" xfId="0" applyFont="1" applyBorder="1"/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0" fontId="2" fillId="2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4" fontId="1" fillId="2" borderId="30" xfId="0" applyNumberFormat="1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166" fontId="1" fillId="4" borderId="21" xfId="0" applyNumberFormat="1" applyFont="1" applyFill="1" applyBorder="1" applyAlignment="1">
      <alignment horizontal="center" vertical="center"/>
    </xf>
    <xf numFmtId="166" fontId="1" fillId="4" borderId="30" xfId="0" applyNumberFormat="1" applyFont="1" applyFill="1" applyBorder="1" applyAlignment="1">
      <alignment horizontal="center" vertical="center"/>
    </xf>
    <xf numFmtId="166" fontId="1" fillId="2" borderId="21" xfId="0" applyNumberFormat="1" applyFont="1" applyFill="1" applyBorder="1" applyAlignment="1">
      <alignment horizontal="center"/>
    </xf>
    <xf numFmtId="165" fontId="1" fillId="2" borderId="21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2" borderId="3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50"/>
  <sheetViews>
    <sheetView tabSelected="1" topLeftCell="B1" zoomScale="120" zoomScaleNormal="120" workbookViewId="0">
      <selection activeCell="F72" sqref="F72:P72"/>
    </sheetView>
  </sheetViews>
  <sheetFormatPr baseColWidth="10" defaultColWidth="14.42578125" defaultRowHeight="15" customHeight="1" x14ac:dyDescent="0.25"/>
  <cols>
    <col min="2" max="2" width="16.28515625" customWidth="1"/>
    <col min="3" max="3" width="18.7109375" customWidth="1"/>
    <col min="4" max="4" width="20" customWidth="1"/>
    <col min="5" max="5" width="32.85546875" customWidth="1"/>
    <col min="6" max="6" width="42.28515625" customWidth="1"/>
    <col min="7" max="7" width="46.5703125" customWidth="1"/>
    <col min="8" max="8" width="36.85546875" customWidth="1"/>
    <col min="9" max="9" width="16" customWidth="1"/>
    <col min="10" max="10" width="20.5703125" customWidth="1"/>
    <col min="11" max="11" width="11.42578125" customWidth="1"/>
    <col min="12" max="12" width="19.28515625" customWidth="1"/>
    <col min="13" max="13" width="13.140625" customWidth="1"/>
    <col min="14" max="14" width="18" customWidth="1"/>
    <col min="15" max="15" width="17.7109375" customWidth="1"/>
    <col min="16" max="16" width="46.28515625" customWidth="1"/>
    <col min="17" max="19" width="11.42578125" customWidth="1"/>
    <col min="20" max="20" width="10.7109375" hidden="1" customWidth="1"/>
    <col min="21" max="32" width="10.7109375" customWidth="1"/>
  </cols>
  <sheetData>
    <row r="1" spans="1:32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7" t="s">
        <v>1</v>
      </c>
      <c r="P2" s="38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9" t="s">
        <v>3</v>
      </c>
      <c r="P3" s="40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41" t="s">
        <v>5</v>
      </c>
      <c r="P4" s="42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43"/>
      <c r="P5" s="44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45" t="s">
        <v>8</v>
      </c>
      <c r="C6" s="20"/>
      <c r="D6" s="46">
        <v>45118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 x14ac:dyDescent="0.25">
      <c r="A7" s="1"/>
      <c r="B7" s="19" t="s">
        <v>10</v>
      </c>
      <c r="C7" s="21"/>
      <c r="D7" s="21"/>
      <c r="E7" s="20"/>
      <c r="F7" s="22" t="s">
        <v>39</v>
      </c>
      <c r="G7" s="23"/>
      <c r="H7" s="23"/>
      <c r="I7" s="23"/>
      <c r="J7" s="23"/>
      <c r="K7" s="23"/>
      <c r="L7" s="23"/>
      <c r="M7" s="23"/>
      <c r="N7" s="23"/>
      <c r="O7" s="23"/>
      <c r="P7" s="24"/>
      <c r="Q7" s="1"/>
      <c r="R7" s="1"/>
      <c r="S7" s="1"/>
      <c r="T7" s="1" t="s">
        <v>11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 x14ac:dyDescent="0.25">
      <c r="A8" s="1"/>
      <c r="B8" s="19" t="s">
        <v>12</v>
      </c>
      <c r="C8" s="21"/>
      <c r="D8" s="21"/>
      <c r="E8" s="20"/>
      <c r="F8" s="22" t="s">
        <v>40</v>
      </c>
      <c r="G8" s="23"/>
      <c r="H8" s="23"/>
      <c r="I8" s="23"/>
      <c r="J8" s="23"/>
      <c r="K8" s="23"/>
      <c r="L8" s="23"/>
      <c r="M8" s="23"/>
      <c r="N8" s="23"/>
      <c r="O8" s="23"/>
      <c r="P8" s="24"/>
      <c r="Q8" s="1"/>
      <c r="R8" s="1"/>
      <c r="S8" s="1"/>
      <c r="T8" s="1" t="s">
        <v>13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 x14ac:dyDescent="0.25">
      <c r="A9" s="1"/>
      <c r="B9" s="19" t="s">
        <v>14</v>
      </c>
      <c r="C9" s="21"/>
      <c r="D9" s="21"/>
      <c r="E9" s="20"/>
      <c r="F9" s="50" t="s">
        <v>41</v>
      </c>
      <c r="G9" s="23"/>
      <c r="H9" s="23"/>
      <c r="I9" s="23"/>
      <c r="J9" s="23"/>
      <c r="K9" s="23"/>
      <c r="L9" s="23"/>
      <c r="M9" s="23"/>
      <c r="N9" s="23"/>
      <c r="O9" s="23"/>
      <c r="P9" s="2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 x14ac:dyDescent="0.25">
      <c r="A10" s="1"/>
      <c r="B10" s="19" t="s">
        <v>15</v>
      </c>
      <c r="C10" s="21"/>
      <c r="D10" s="21"/>
      <c r="E10" s="20"/>
      <c r="F10" s="2" t="s">
        <v>16</v>
      </c>
      <c r="G10" s="2" t="s">
        <v>17</v>
      </c>
      <c r="H10" s="3"/>
      <c r="I10" s="3"/>
      <c r="J10" s="3"/>
      <c r="K10" s="51"/>
      <c r="L10" s="21"/>
      <c r="M10" s="21"/>
      <c r="N10" s="21"/>
      <c r="O10" s="21"/>
      <c r="P10" s="4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58.5" customHeight="1" x14ac:dyDescent="0.25">
      <c r="A11" s="1"/>
      <c r="B11" s="19" t="s">
        <v>18</v>
      </c>
      <c r="C11" s="21"/>
      <c r="D11" s="21"/>
      <c r="E11" s="20"/>
      <c r="F11" s="50" t="s">
        <v>46</v>
      </c>
      <c r="G11" s="52"/>
      <c r="H11" s="52"/>
      <c r="I11" s="52"/>
      <c r="J11" s="52"/>
      <c r="K11" s="52"/>
      <c r="L11" s="52"/>
      <c r="M11" s="52"/>
      <c r="N11" s="52"/>
      <c r="O11" s="52"/>
      <c r="P11" s="5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 x14ac:dyDescent="0.25">
      <c r="A12" s="1"/>
      <c r="B12" s="4" t="s">
        <v>19</v>
      </c>
      <c r="C12" s="5" t="s">
        <v>20</v>
      </c>
      <c r="D12" s="5" t="s">
        <v>21</v>
      </c>
      <c r="E12" s="5" t="s">
        <v>22</v>
      </c>
      <c r="F12" s="5" t="s">
        <v>23</v>
      </c>
      <c r="G12" s="5" t="s">
        <v>24</v>
      </c>
      <c r="H12" s="5" t="s">
        <v>25</v>
      </c>
      <c r="I12" s="5" t="s">
        <v>26</v>
      </c>
      <c r="J12" s="5" t="s">
        <v>27</v>
      </c>
      <c r="K12" s="5" t="s">
        <v>28</v>
      </c>
      <c r="L12" s="5" t="s">
        <v>29</v>
      </c>
      <c r="M12" s="5" t="s">
        <v>30</v>
      </c>
      <c r="N12" s="5" t="s">
        <v>31</v>
      </c>
      <c r="O12" s="5" t="s">
        <v>32</v>
      </c>
      <c r="P12" s="6" t="s">
        <v>33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" customHeight="1" x14ac:dyDescent="0.25">
      <c r="A13" s="11"/>
      <c r="B13" s="16">
        <v>1</v>
      </c>
      <c r="C13" s="62" t="s">
        <v>43</v>
      </c>
      <c r="D13" s="56" t="s">
        <v>7</v>
      </c>
      <c r="E13" s="59" t="s">
        <v>111</v>
      </c>
      <c r="F13" s="56" t="s">
        <v>110</v>
      </c>
      <c r="G13" s="73" t="s">
        <v>47</v>
      </c>
      <c r="H13" s="13" t="str">
        <f>+Hoja1!B3</f>
        <v>MESA DE JOYERIA MEDIANA</v>
      </c>
      <c r="I13" s="65">
        <v>45121</v>
      </c>
      <c r="J13" s="65">
        <v>45151</v>
      </c>
      <c r="K13" s="59">
        <v>1</v>
      </c>
      <c r="L13" s="66">
        <v>2</v>
      </c>
      <c r="M13" s="68" t="s">
        <v>42</v>
      </c>
      <c r="N13" s="69">
        <v>856800</v>
      </c>
      <c r="O13" s="12">
        <f>+L13*N13</f>
        <v>1713600</v>
      </c>
      <c r="P13" s="76" t="s">
        <v>109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1"/>
      <c r="B14" s="17"/>
      <c r="C14" s="63"/>
      <c r="D14" s="57"/>
      <c r="E14" s="60"/>
      <c r="F14" s="57"/>
      <c r="G14" s="74"/>
      <c r="H14" s="13" t="str">
        <f>+Hoja1!B4</f>
        <v>MARCO DE SEGUETA 5 PULGADAS</v>
      </c>
      <c r="I14" s="60"/>
      <c r="J14" s="60"/>
      <c r="K14" s="60"/>
      <c r="L14" s="66">
        <v>2</v>
      </c>
      <c r="M14" s="68" t="s">
        <v>42</v>
      </c>
      <c r="N14" s="69">
        <v>75000</v>
      </c>
      <c r="O14" s="12">
        <f t="shared" ref="O14:O69" si="0">+L14*N14</f>
        <v>150000</v>
      </c>
      <c r="P14" s="7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1"/>
      <c r="B15" s="17"/>
      <c r="C15" s="63"/>
      <c r="D15" s="57"/>
      <c r="E15" s="60"/>
      <c r="F15" s="57"/>
      <c r="G15" s="74"/>
      <c r="H15" s="13" t="str">
        <f>+Hoja1!B5</f>
        <v>SEGUETA 3/0</v>
      </c>
      <c r="I15" s="60"/>
      <c r="J15" s="60"/>
      <c r="K15" s="60"/>
      <c r="L15" s="66">
        <v>24</v>
      </c>
      <c r="M15" s="68" t="s">
        <v>42</v>
      </c>
      <c r="N15" s="69">
        <v>7650</v>
      </c>
      <c r="O15" s="12">
        <f t="shared" si="0"/>
        <v>183600</v>
      </c>
      <c r="P15" s="7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1"/>
      <c r="B16" s="17"/>
      <c r="C16" s="63"/>
      <c r="D16" s="57"/>
      <c r="E16" s="60"/>
      <c r="F16" s="57"/>
      <c r="G16" s="74"/>
      <c r="H16" s="13" t="str">
        <f>+Hoja1!B6</f>
        <v>LIMAS MEDIA CAÑA 6 PULGADAS</v>
      </c>
      <c r="I16" s="60"/>
      <c r="J16" s="60"/>
      <c r="K16" s="60"/>
      <c r="L16" s="66">
        <v>2</v>
      </c>
      <c r="M16" s="68" t="s">
        <v>42</v>
      </c>
      <c r="N16" s="69">
        <v>16000</v>
      </c>
      <c r="O16" s="12">
        <f t="shared" si="0"/>
        <v>32000</v>
      </c>
      <c r="P16" s="77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1"/>
      <c r="B17" s="17"/>
      <c r="C17" s="63"/>
      <c r="D17" s="57"/>
      <c r="E17" s="60"/>
      <c r="F17" s="57"/>
      <c r="G17" s="74"/>
      <c r="H17" s="13" t="str">
        <f>+Hoja1!B7</f>
        <v>LIMAS X6</v>
      </c>
      <c r="I17" s="60"/>
      <c r="J17" s="60"/>
      <c r="K17" s="60"/>
      <c r="L17" s="66">
        <v>2</v>
      </c>
      <c r="M17" s="68" t="s">
        <v>42</v>
      </c>
      <c r="N17" s="69">
        <v>22000</v>
      </c>
      <c r="O17" s="12">
        <f t="shared" si="0"/>
        <v>44000</v>
      </c>
      <c r="P17" s="7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1"/>
      <c r="B18" s="17"/>
      <c r="C18" s="63"/>
      <c r="D18" s="57"/>
      <c r="E18" s="60"/>
      <c r="F18" s="57"/>
      <c r="G18" s="74"/>
      <c r="H18" s="13" t="str">
        <f>+Hoja1!B8</f>
        <v>TIJERA CON OJO ALEMANA</v>
      </c>
      <c r="I18" s="60"/>
      <c r="J18" s="60"/>
      <c r="K18" s="60"/>
      <c r="L18" s="66">
        <v>1</v>
      </c>
      <c r="M18" s="68" t="s">
        <v>42</v>
      </c>
      <c r="N18" s="69">
        <v>82000</v>
      </c>
      <c r="O18" s="12">
        <f t="shared" si="0"/>
        <v>82000</v>
      </c>
      <c r="P18" s="7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11"/>
      <c r="B19" s="17"/>
      <c r="C19" s="63"/>
      <c r="D19" s="57"/>
      <c r="E19" s="60"/>
      <c r="F19" s="57"/>
      <c r="G19" s="74"/>
      <c r="H19" s="13" t="str">
        <f>+Hoja1!B9</f>
        <v>TAX DE FORMAS</v>
      </c>
      <c r="I19" s="60"/>
      <c r="J19" s="60"/>
      <c r="K19" s="60"/>
      <c r="L19" s="66">
        <v>2</v>
      </c>
      <c r="M19" s="68" t="s">
        <v>42</v>
      </c>
      <c r="N19" s="69">
        <v>98000</v>
      </c>
      <c r="O19" s="12">
        <f t="shared" si="0"/>
        <v>196000</v>
      </c>
      <c r="P19" s="77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11"/>
      <c r="B20" s="17"/>
      <c r="C20" s="63"/>
      <c r="D20" s="57"/>
      <c r="E20" s="60"/>
      <c r="F20" s="57"/>
      <c r="G20" s="74"/>
      <c r="H20" s="13" t="str">
        <f>+Hoja1!B10</f>
        <v>COMPAX TIPO ALEMAN IKOHE</v>
      </c>
      <c r="I20" s="60"/>
      <c r="J20" s="60"/>
      <c r="K20" s="60"/>
      <c r="L20" s="66">
        <v>2</v>
      </c>
      <c r="M20" s="68" t="s">
        <v>42</v>
      </c>
      <c r="N20" s="69">
        <v>82000</v>
      </c>
      <c r="O20" s="12">
        <f t="shared" si="0"/>
        <v>164000</v>
      </c>
      <c r="P20" s="77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11"/>
      <c r="B21" s="17"/>
      <c r="C21" s="63"/>
      <c r="D21" s="57"/>
      <c r="E21" s="60"/>
      <c r="F21" s="57"/>
      <c r="G21" s="74"/>
      <c r="H21" s="13" t="str">
        <f>+Hoja1!B11</f>
        <v>LASTRA ANILLO</v>
      </c>
      <c r="I21" s="60"/>
      <c r="J21" s="60"/>
      <c r="K21" s="60"/>
      <c r="L21" s="66">
        <v>1</v>
      </c>
      <c r="M21" s="68" t="s">
        <v>42</v>
      </c>
      <c r="N21" s="69">
        <v>64500</v>
      </c>
      <c r="O21" s="12">
        <f t="shared" si="0"/>
        <v>64500</v>
      </c>
      <c r="P21" s="7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1"/>
      <c r="B22" s="17"/>
      <c r="C22" s="63"/>
      <c r="D22" s="57"/>
      <c r="E22" s="60"/>
      <c r="F22" s="57"/>
      <c r="G22" s="74"/>
      <c r="H22" s="13" t="str">
        <f>+Hoja1!B12</f>
        <v>LIMA SET X6 ANTILOPE 4</v>
      </c>
      <c r="I22" s="60"/>
      <c r="J22" s="60"/>
      <c r="K22" s="60"/>
      <c r="L22" s="66">
        <v>1</v>
      </c>
      <c r="M22" s="68" t="s">
        <v>42</v>
      </c>
      <c r="N22" s="69">
        <v>162500</v>
      </c>
      <c r="O22" s="12">
        <f t="shared" si="0"/>
        <v>162500</v>
      </c>
      <c r="P22" s="7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11"/>
      <c r="B23" s="17"/>
      <c r="C23" s="63"/>
      <c r="D23" s="57"/>
      <c r="E23" s="60"/>
      <c r="F23" s="57"/>
      <c r="G23" s="74"/>
      <c r="H23" s="13" t="str">
        <f>+Hoja1!B13</f>
        <v>LIMA X6 ANTILOPE</v>
      </c>
      <c r="I23" s="60"/>
      <c r="J23" s="60"/>
      <c r="K23" s="60"/>
      <c r="L23" s="66">
        <v>1</v>
      </c>
      <c r="M23" s="68" t="s">
        <v>42</v>
      </c>
      <c r="N23" s="69">
        <v>185000</v>
      </c>
      <c r="O23" s="12">
        <f t="shared" si="0"/>
        <v>185000</v>
      </c>
      <c r="P23" s="7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5">
      <c r="A24" s="11"/>
      <c r="B24" s="17"/>
      <c r="C24" s="63"/>
      <c r="D24" s="57"/>
      <c r="E24" s="60"/>
      <c r="F24" s="57"/>
      <c r="G24" s="74"/>
      <c r="H24" s="13" t="str">
        <f>+Hoja1!B14</f>
        <v>EMBUTIDORES JUEGO CON DADO X24NM</v>
      </c>
      <c r="I24" s="60"/>
      <c r="J24" s="60"/>
      <c r="K24" s="60"/>
      <c r="L24" s="66">
        <v>1</v>
      </c>
      <c r="M24" s="68" t="s">
        <v>42</v>
      </c>
      <c r="N24" s="69">
        <v>258000</v>
      </c>
      <c r="O24" s="12">
        <f t="shared" si="0"/>
        <v>258000</v>
      </c>
      <c r="P24" s="77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11"/>
      <c r="B25" s="17"/>
      <c r="C25" s="63"/>
      <c r="D25" s="57"/>
      <c r="E25" s="60"/>
      <c r="F25" s="57"/>
      <c r="G25" s="74"/>
      <c r="H25" s="13" t="str">
        <f>+Hoja1!B15</f>
        <v>CORTADOR DE CASQUILLA X5 1 1/2</v>
      </c>
      <c r="I25" s="60"/>
      <c r="J25" s="60"/>
      <c r="K25" s="60"/>
      <c r="L25" s="66">
        <v>1</v>
      </c>
      <c r="M25" s="68" t="s">
        <v>42</v>
      </c>
      <c r="N25" s="69">
        <v>167600</v>
      </c>
      <c r="O25" s="12">
        <f t="shared" si="0"/>
        <v>167600</v>
      </c>
      <c r="P25" s="77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5">
      <c r="A26" s="11"/>
      <c r="B26" s="17"/>
      <c r="C26" s="63"/>
      <c r="D26" s="57"/>
      <c r="E26" s="60"/>
      <c r="F26" s="57"/>
      <c r="G26" s="74"/>
      <c r="H26" s="13" t="str">
        <f>+Hoja1!B16</f>
        <v>CORTADOR DE CASQUILLA X14 IMPORTADO</v>
      </c>
      <c r="I26" s="60"/>
      <c r="J26" s="60"/>
      <c r="K26" s="60"/>
      <c r="L26" s="66">
        <v>1</v>
      </c>
      <c r="M26" s="68" t="s">
        <v>42</v>
      </c>
      <c r="N26" s="69">
        <v>143600</v>
      </c>
      <c r="O26" s="12">
        <f t="shared" si="0"/>
        <v>143600</v>
      </c>
      <c r="P26" s="77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5">
      <c r="A27" s="11"/>
      <c r="B27" s="17"/>
      <c r="C27" s="63"/>
      <c r="D27" s="57"/>
      <c r="E27" s="60"/>
      <c r="F27" s="57"/>
      <c r="G27" s="74"/>
      <c r="H27" s="13" t="str">
        <f>+Hoja1!B17</f>
        <v>MARTILLO DE BOLA</v>
      </c>
      <c r="I27" s="60"/>
      <c r="J27" s="60"/>
      <c r="K27" s="60"/>
      <c r="L27" s="66">
        <v>2</v>
      </c>
      <c r="M27" s="68" t="s">
        <v>42</v>
      </c>
      <c r="N27" s="69">
        <v>35000</v>
      </c>
      <c r="O27" s="12">
        <f t="shared" si="0"/>
        <v>70000</v>
      </c>
      <c r="P27" s="77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5">
      <c r="A28" s="11"/>
      <c r="B28" s="17"/>
      <c r="C28" s="63"/>
      <c r="D28" s="57"/>
      <c r="E28" s="60"/>
      <c r="F28" s="57"/>
      <c r="G28" s="74"/>
      <c r="H28" s="13" t="str">
        <f>+Hoja1!B18</f>
        <v>MASO MEDIANO INDU</v>
      </c>
      <c r="I28" s="60"/>
      <c r="J28" s="60"/>
      <c r="K28" s="60"/>
      <c r="L28" s="66">
        <v>1</v>
      </c>
      <c r="M28" s="68" t="s">
        <v>42</v>
      </c>
      <c r="N28" s="69">
        <v>61200</v>
      </c>
      <c r="O28" s="12">
        <f t="shared" si="0"/>
        <v>61200</v>
      </c>
      <c r="P28" s="77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5">
      <c r="A29" s="11"/>
      <c r="B29" s="17"/>
      <c r="C29" s="63"/>
      <c r="D29" s="57"/>
      <c r="E29" s="60"/>
      <c r="F29" s="57"/>
      <c r="G29" s="74"/>
      <c r="H29" s="13" t="str">
        <f>+Hoja1!B19</f>
        <v>ARGOLLERO METALICO</v>
      </c>
      <c r="I29" s="60"/>
      <c r="J29" s="60"/>
      <c r="K29" s="60"/>
      <c r="L29" s="66">
        <v>1</v>
      </c>
      <c r="M29" s="68" t="s">
        <v>42</v>
      </c>
      <c r="N29" s="69">
        <v>43500</v>
      </c>
      <c r="O29" s="12">
        <f t="shared" si="0"/>
        <v>43500</v>
      </c>
      <c r="P29" s="77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5">
      <c r="A30" s="11"/>
      <c r="B30" s="17"/>
      <c r="C30" s="63"/>
      <c r="D30" s="57"/>
      <c r="E30" s="60"/>
      <c r="F30" s="57"/>
      <c r="G30" s="74"/>
      <c r="H30" s="13" t="str">
        <f>+Hoja1!B20</f>
        <v>CARTABON METALICO</v>
      </c>
      <c r="I30" s="60"/>
      <c r="J30" s="60"/>
      <c r="K30" s="60"/>
      <c r="L30" s="66">
        <v>1</v>
      </c>
      <c r="M30" s="68" t="s">
        <v>42</v>
      </c>
      <c r="N30" s="69">
        <v>41500</v>
      </c>
      <c r="O30" s="12">
        <f t="shared" si="0"/>
        <v>41500</v>
      </c>
      <c r="P30" s="77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5">
      <c r="A31" s="11"/>
      <c r="B31" s="17"/>
      <c r="C31" s="63"/>
      <c r="D31" s="57"/>
      <c r="E31" s="60"/>
      <c r="F31" s="57"/>
      <c r="G31" s="74"/>
      <c r="H31" s="13" t="str">
        <f>+Hoja1!B21</f>
        <v>JUEGO DE LASTRIN X7</v>
      </c>
      <c r="I31" s="60"/>
      <c r="J31" s="60"/>
      <c r="K31" s="60"/>
      <c r="L31" s="66">
        <v>1</v>
      </c>
      <c r="M31" s="68" t="s">
        <v>42</v>
      </c>
      <c r="N31" s="69">
        <v>157400</v>
      </c>
      <c r="O31" s="12">
        <f t="shared" si="0"/>
        <v>157400</v>
      </c>
      <c r="P31" s="77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5">
      <c r="A32" s="11"/>
      <c r="B32" s="17"/>
      <c r="C32" s="63"/>
      <c r="D32" s="57"/>
      <c r="E32" s="60"/>
      <c r="F32" s="57"/>
      <c r="G32" s="74"/>
      <c r="H32" s="13" t="str">
        <f>+Hoja1!B22</f>
        <v>CALIBRADOR DE INTERIORES O.10</v>
      </c>
      <c r="I32" s="60"/>
      <c r="J32" s="60"/>
      <c r="K32" s="60"/>
      <c r="L32" s="66">
        <v>1</v>
      </c>
      <c r="M32" s="68" t="s">
        <v>42</v>
      </c>
      <c r="N32" s="69">
        <v>42000</v>
      </c>
      <c r="O32" s="12">
        <f t="shared" si="0"/>
        <v>42000</v>
      </c>
      <c r="P32" s="77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5">
      <c r="A33" s="11"/>
      <c r="B33" s="17"/>
      <c r="C33" s="63"/>
      <c r="D33" s="57"/>
      <c r="E33" s="60"/>
      <c r="F33" s="57"/>
      <c r="G33" s="74"/>
      <c r="H33" s="13" t="str">
        <f>+Hoja1!B23</f>
        <v>SIZAYA PK</v>
      </c>
      <c r="I33" s="60"/>
      <c r="J33" s="60"/>
      <c r="K33" s="60"/>
      <c r="L33" s="66">
        <v>1</v>
      </c>
      <c r="M33" s="68" t="s">
        <v>42</v>
      </c>
      <c r="N33" s="69">
        <v>242000</v>
      </c>
      <c r="O33" s="12">
        <f t="shared" si="0"/>
        <v>242000</v>
      </c>
      <c r="P33" s="77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5">
      <c r="A34" s="11"/>
      <c r="B34" s="17"/>
      <c r="C34" s="63"/>
      <c r="D34" s="57"/>
      <c r="E34" s="60"/>
      <c r="F34" s="57"/>
      <c r="G34" s="74"/>
      <c r="H34" s="13" t="str">
        <f>+Hoja1!B24</f>
        <v>ANTENALLAS DE ,ADERA GROBET</v>
      </c>
      <c r="I34" s="60"/>
      <c r="J34" s="60"/>
      <c r="K34" s="60"/>
      <c r="L34" s="66">
        <v>2</v>
      </c>
      <c r="M34" s="68" t="s">
        <v>42</v>
      </c>
      <c r="N34" s="69">
        <v>29800</v>
      </c>
      <c r="O34" s="12">
        <f t="shared" si="0"/>
        <v>59600</v>
      </c>
      <c r="P34" s="7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5">
      <c r="A35" s="11"/>
      <c r="B35" s="17"/>
      <c r="C35" s="63"/>
      <c r="D35" s="57"/>
      <c r="E35" s="60"/>
      <c r="F35" s="57"/>
      <c r="G35" s="74"/>
      <c r="H35" s="13" t="str">
        <f>+Hoja1!B25</f>
        <v>MOTOR TOOL ASIA</v>
      </c>
      <c r="I35" s="60"/>
      <c r="J35" s="60"/>
      <c r="K35" s="60"/>
      <c r="L35" s="66">
        <v>2</v>
      </c>
      <c r="M35" s="68" t="s">
        <v>42</v>
      </c>
      <c r="N35" s="69">
        <v>625000</v>
      </c>
      <c r="O35" s="12">
        <f t="shared" si="0"/>
        <v>1250000</v>
      </c>
      <c r="P35" s="77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11"/>
      <c r="B36" s="17"/>
      <c r="C36" s="63"/>
      <c r="D36" s="57"/>
      <c r="E36" s="60"/>
      <c r="F36" s="57"/>
      <c r="G36" s="74"/>
      <c r="H36" s="13" t="str">
        <f>+Hoja1!B26</f>
        <v>BROCAS 1.0</v>
      </c>
      <c r="I36" s="60"/>
      <c r="J36" s="60"/>
      <c r="K36" s="60"/>
      <c r="L36" s="66">
        <v>20</v>
      </c>
      <c r="M36" s="68" t="s">
        <v>42</v>
      </c>
      <c r="N36" s="69">
        <v>3600</v>
      </c>
      <c r="O36" s="12">
        <f t="shared" si="0"/>
        <v>72000</v>
      </c>
      <c r="P36" s="77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5">
      <c r="A37" s="11"/>
      <c r="B37" s="17"/>
      <c r="C37" s="63"/>
      <c r="D37" s="57"/>
      <c r="E37" s="60"/>
      <c r="F37" s="57"/>
      <c r="G37" s="74"/>
      <c r="H37" s="13" t="str">
        <f>+Hoja1!B27</f>
        <v>PORTALIJA AMERICANO</v>
      </c>
      <c r="I37" s="60"/>
      <c r="J37" s="60"/>
      <c r="K37" s="60"/>
      <c r="L37" s="66">
        <v>6</v>
      </c>
      <c r="M37" s="68" t="s">
        <v>42</v>
      </c>
      <c r="N37" s="69">
        <v>7500</v>
      </c>
      <c r="O37" s="12">
        <f t="shared" si="0"/>
        <v>45000</v>
      </c>
      <c r="P37" s="77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5">
      <c r="A38" s="11"/>
      <c r="B38" s="17"/>
      <c r="C38" s="63"/>
      <c r="D38" s="57"/>
      <c r="E38" s="60"/>
      <c r="F38" s="57"/>
      <c r="G38" s="74"/>
      <c r="H38" s="13" t="str">
        <f>+Hoja1!B28</f>
        <v>PORTA DISCO AMERICANO</v>
      </c>
      <c r="I38" s="60"/>
      <c r="J38" s="60"/>
      <c r="K38" s="60"/>
      <c r="L38" s="66">
        <v>2</v>
      </c>
      <c r="M38" s="68" t="s">
        <v>42</v>
      </c>
      <c r="N38" s="69">
        <v>5400</v>
      </c>
      <c r="O38" s="12">
        <f t="shared" si="0"/>
        <v>10800</v>
      </c>
      <c r="P38" s="77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5">
      <c r="A39" s="11"/>
      <c r="B39" s="17"/>
      <c r="C39" s="63"/>
      <c r="D39" s="57"/>
      <c r="E39" s="60"/>
      <c r="F39" s="57"/>
      <c r="G39" s="74"/>
      <c r="H39" s="13" t="str">
        <f>+Hoja1!B29</f>
        <v>EXTRACTOR CON MOTOR DOBLE GROBET</v>
      </c>
      <c r="I39" s="60"/>
      <c r="J39" s="60"/>
      <c r="K39" s="60"/>
      <c r="L39" s="66">
        <v>1</v>
      </c>
      <c r="M39" s="68" t="s">
        <v>42</v>
      </c>
      <c r="N39" s="69">
        <v>3100000</v>
      </c>
      <c r="O39" s="12">
        <f t="shared" si="0"/>
        <v>3100000</v>
      </c>
      <c r="P39" s="7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11"/>
      <c r="B40" s="17"/>
      <c r="C40" s="63"/>
      <c r="D40" s="57"/>
      <c r="E40" s="60"/>
      <c r="F40" s="57"/>
      <c r="G40" s="74"/>
      <c r="H40" s="13" t="str">
        <f>+Hoja1!B30</f>
        <v>PIEDRAS DE MATEAR</v>
      </c>
      <c r="I40" s="60"/>
      <c r="J40" s="60"/>
      <c r="K40" s="60"/>
      <c r="L40" s="66">
        <v>6</v>
      </c>
      <c r="M40" s="68" t="s">
        <v>42</v>
      </c>
      <c r="N40" s="69">
        <v>3000</v>
      </c>
      <c r="O40" s="12">
        <f t="shared" si="0"/>
        <v>18000</v>
      </c>
      <c r="P40" s="77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11"/>
      <c r="B41" s="17"/>
      <c r="C41" s="63"/>
      <c r="D41" s="57"/>
      <c r="E41" s="60"/>
      <c r="F41" s="57"/>
      <c r="G41" s="74"/>
      <c r="H41" s="13" t="str">
        <f>+Hoja1!B31</f>
        <v>BORRDOR DISCO</v>
      </c>
      <c r="I41" s="60"/>
      <c r="J41" s="60"/>
      <c r="K41" s="60"/>
      <c r="L41" s="66">
        <v>10</v>
      </c>
      <c r="M41" s="68" t="s">
        <v>42</v>
      </c>
      <c r="N41" s="69">
        <v>2900</v>
      </c>
      <c r="O41" s="12">
        <f t="shared" si="0"/>
        <v>29000</v>
      </c>
      <c r="P41" s="77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5">
      <c r="A42" s="11"/>
      <c r="B42" s="17"/>
      <c r="C42" s="63"/>
      <c r="D42" s="57"/>
      <c r="E42" s="60"/>
      <c r="F42" s="57"/>
      <c r="G42" s="74"/>
      <c r="H42" s="13" t="str">
        <f>+Hoja1!B32</f>
        <v>PINZAS 3 MANO CON BASE</v>
      </c>
      <c r="I42" s="60"/>
      <c r="J42" s="60"/>
      <c r="K42" s="60"/>
      <c r="L42" s="66">
        <v>2</v>
      </c>
      <c r="M42" s="68" t="s">
        <v>42</v>
      </c>
      <c r="N42" s="69">
        <v>43000</v>
      </c>
      <c r="O42" s="12">
        <f t="shared" si="0"/>
        <v>86000</v>
      </c>
      <c r="P42" s="7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5">
      <c r="A43" s="11"/>
      <c r="B43" s="17"/>
      <c r="C43" s="63"/>
      <c r="D43" s="57"/>
      <c r="E43" s="60"/>
      <c r="F43" s="57"/>
      <c r="G43" s="74"/>
      <c r="H43" s="13" t="str">
        <f>+Hoja1!B33</f>
        <v>SOPLETE GAS ORCA</v>
      </c>
      <c r="I43" s="60"/>
      <c r="J43" s="60"/>
      <c r="K43" s="60"/>
      <c r="L43" s="66">
        <v>2</v>
      </c>
      <c r="M43" s="68" t="s">
        <v>42</v>
      </c>
      <c r="N43" s="69">
        <v>1100000</v>
      </c>
      <c r="O43" s="12">
        <f t="shared" si="0"/>
        <v>2200000</v>
      </c>
      <c r="P43" s="7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5">
      <c r="A44" s="11"/>
      <c r="B44" s="17"/>
      <c r="C44" s="63"/>
      <c r="D44" s="57"/>
      <c r="E44" s="60"/>
      <c r="F44" s="57"/>
      <c r="G44" s="74"/>
      <c r="H44" s="13" t="str">
        <f>+Hoja1!B34</f>
        <v>KILO DE BORAX</v>
      </c>
      <c r="I44" s="60"/>
      <c r="J44" s="60"/>
      <c r="K44" s="60"/>
      <c r="L44" s="66">
        <v>1</v>
      </c>
      <c r="M44" s="68" t="s">
        <v>42</v>
      </c>
      <c r="N44" s="69">
        <v>19100</v>
      </c>
      <c r="O44" s="12">
        <f t="shared" si="0"/>
        <v>19100</v>
      </c>
      <c r="P44" s="77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11"/>
      <c r="B45" s="17"/>
      <c r="C45" s="63"/>
      <c r="D45" s="57"/>
      <c r="E45" s="60"/>
      <c r="F45" s="57"/>
      <c r="G45" s="74"/>
      <c r="H45" s="13" t="str">
        <f>+Hoja1!B35</f>
        <v>CORREDOR DE SOLDADURA NACIONAL</v>
      </c>
      <c r="I45" s="60"/>
      <c r="J45" s="60"/>
      <c r="K45" s="60"/>
      <c r="L45" s="66">
        <v>4</v>
      </c>
      <c r="M45" s="68" t="s">
        <v>42</v>
      </c>
      <c r="N45" s="69">
        <v>1600</v>
      </c>
      <c r="O45" s="12">
        <f t="shared" si="0"/>
        <v>6400</v>
      </c>
      <c r="P45" s="77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5">
      <c r="A46" s="11"/>
      <c r="B46" s="17"/>
      <c r="C46" s="63"/>
      <c r="D46" s="57"/>
      <c r="E46" s="60"/>
      <c r="F46" s="57"/>
      <c r="G46" s="74"/>
      <c r="H46" s="13" t="str">
        <f>+Hoja1!B36</f>
        <v>PINZA BLANCA</v>
      </c>
      <c r="I46" s="60"/>
      <c r="J46" s="60"/>
      <c r="K46" s="60"/>
      <c r="L46" s="66">
        <v>2</v>
      </c>
      <c r="M46" s="68" t="s">
        <v>42</v>
      </c>
      <c r="N46" s="69">
        <v>9000</v>
      </c>
      <c r="O46" s="12">
        <f t="shared" si="0"/>
        <v>18000</v>
      </c>
      <c r="P46" s="7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11"/>
      <c r="B47" s="17"/>
      <c r="C47" s="63"/>
      <c r="D47" s="57"/>
      <c r="E47" s="60"/>
      <c r="F47" s="57"/>
      <c r="G47" s="74"/>
      <c r="H47" s="13" t="str">
        <f>+Hoja1!B37</f>
        <v>LAMINADOR ROGER RG 165</v>
      </c>
      <c r="I47" s="60"/>
      <c r="J47" s="60"/>
      <c r="K47" s="60"/>
      <c r="L47" s="66">
        <v>1</v>
      </c>
      <c r="M47" s="68" t="s">
        <v>42</v>
      </c>
      <c r="N47" s="69">
        <v>3346550</v>
      </c>
      <c r="O47" s="12">
        <f t="shared" si="0"/>
        <v>3346550</v>
      </c>
      <c r="P47" s="7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5">
      <c r="A48" s="11"/>
      <c r="B48" s="17"/>
      <c r="C48" s="63"/>
      <c r="D48" s="57"/>
      <c r="E48" s="60"/>
      <c r="F48" s="57"/>
      <c r="G48" s="74"/>
      <c r="H48" s="13" t="str">
        <f>+Hoja1!B38</f>
        <v>LIJA 80</v>
      </c>
      <c r="I48" s="60"/>
      <c r="J48" s="60"/>
      <c r="K48" s="60"/>
      <c r="L48" s="66">
        <v>10</v>
      </c>
      <c r="M48" s="68" t="s">
        <v>42</v>
      </c>
      <c r="N48" s="69">
        <v>1600</v>
      </c>
      <c r="O48" s="12">
        <f t="shared" si="0"/>
        <v>16000</v>
      </c>
      <c r="P48" s="7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11"/>
      <c r="B49" s="17"/>
      <c r="C49" s="63"/>
      <c r="D49" s="57"/>
      <c r="E49" s="60"/>
      <c r="F49" s="57"/>
      <c r="G49" s="74"/>
      <c r="H49" s="13" t="str">
        <f>+Hoja1!B39</f>
        <v>LIJA 400</v>
      </c>
      <c r="I49" s="60"/>
      <c r="J49" s="60"/>
      <c r="K49" s="60"/>
      <c r="L49" s="66">
        <v>10</v>
      </c>
      <c r="M49" s="68" t="s">
        <v>42</v>
      </c>
      <c r="N49" s="69">
        <v>1600</v>
      </c>
      <c r="O49" s="12">
        <f t="shared" si="0"/>
        <v>16000</v>
      </c>
      <c r="P49" s="77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11"/>
      <c r="B50" s="17"/>
      <c r="C50" s="63"/>
      <c r="D50" s="57"/>
      <c r="E50" s="60"/>
      <c r="F50" s="57"/>
      <c r="G50" s="74"/>
      <c r="H50" s="13" t="str">
        <f>+Hoja1!B40</f>
        <v>LIJA 1000</v>
      </c>
      <c r="I50" s="60"/>
      <c r="J50" s="60"/>
      <c r="K50" s="60"/>
      <c r="L50" s="67">
        <v>10</v>
      </c>
      <c r="M50" s="68" t="s">
        <v>42</v>
      </c>
      <c r="N50" s="70">
        <v>3400</v>
      </c>
      <c r="O50" s="12">
        <f t="shared" si="0"/>
        <v>34000</v>
      </c>
      <c r="P50" s="77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11"/>
      <c r="B51" s="17"/>
      <c r="C51" s="63"/>
      <c r="D51" s="57"/>
      <c r="E51" s="60"/>
      <c r="F51" s="57"/>
      <c r="G51" s="74"/>
      <c r="H51" s="13" t="str">
        <f>+Hoja1!B41</f>
        <v>MARCO DE SEGUETA GRANTE</v>
      </c>
      <c r="I51" s="60"/>
      <c r="J51" s="60"/>
      <c r="K51" s="60"/>
      <c r="L51" s="66">
        <v>1</v>
      </c>
      <c r="M51" s="68" t="s">
        <v>42</v>
      </c>
      <c r="N51" s="69">
        <v>82000</v>
      </c>
      <c r="O51" s="12">
        <f t="shared" si="0"/>
        <v>82000</v>
      </c>
      <c r="P51" s="7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5">
      <c r="A52" s="11"/>
      <c r="B52" s="17"/>
      <c r="C52" s="63"/>
      <c r="D52" s="57"/>
      <c r="E52" s="60"/>
      <c r="F52" s="57"/>
      <c r="G52" s="74"/>
      <c r="H52" s="13" t="str">
        <f>+Hoja1!B42</f>
        <v>LASTRA DE ARO METALICA</v>
      </c>
      <c r="I52" s="60"/>
      <c r="J52" s="60"/>
      <c r="K52" s="60"/>
      <c r="L52" s="66">
        <v>1</v>
      </c>
      <c r="M52" s="68" t="s">
        <v>42</v>
      </c>
      <c r="N52" s="69">
        <v>181600</v>
      </c>
      <c r="O52" s="12">
        <f t="shared" si="0"/>
        <v>181600</v>
      </c>
      <c r="P52" s="7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A53" s="11"/>
      <c r="B53" s="17"/>
      <c r="C53" s="63"/>
      <c r="D53" s="57"/>
      <c r="E53" s="60"/>
      <c r="F53" s="57"/>
      <c r="G53" s="74"/>
      <c r="H53" s="13" t="str">
        <f>+Hoja1!B43</f>
        <v>LASTRA DE CANDONGA</v>
      </c>
      <c r="I53" s="60"/>
      <c r="J53" s="60"/>
      <c r="K53" s="60"/>
      <c r="L53" s="66">
        <v>1</v>
      </c>
      <c r="M53" s="68" t="s">
        <v>42</v>
      </c>
      <c r="N53" s="69">
        <v>87200</v>
      </c>
      <c r="O53" s="12">
        <f t="shared" si="0"/>
        <v>87200</v>
      </c>
      <c r="P53" s="77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A54" s="11"/>
      <c r="B54" s="17"/>
      <c r="C54" s="63"/>
      <c r="D54" s="57"/>
      <c r="E54" s="60"/>
      <c r="F54" s="57"/>
      <c r="G54" s="74"/>
      <c r="H54" s="13" t="str">
        <f>+Hoja1!B44</f>
        <v>PRESA DE BANCO</v>
      </c>
      <c r="I54" s="60"/>
      <c r="J54" s="60"/>
      <c r="K54" s="60"/>
      <c r="L54" s="66">
        <v>1</v>
      </c>
      <c r="M54" s="68" t="s">
        <v>42</v>
      </c>
      <c r="N54" s="69">
        <v>202100</v>
      </c>
      <c r="O54" s="12">
        <f t="shared" si="0"/>
        <v>202100</v>
      </c>
      <c r="P54" s="77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A55" s="11"/>
      <c r="B55" s="17"/>
      <c r="C55" s="63"/>
      <c r="D55" s="57"/>
      <c r="E55" s="60"/>
      <c r="F55" s="57"/>
      <c r="G55" s="74"/>
      <c r="H55" s="13" t="str">
        <f>+Hoja1!B45</f>
        <v>REGLILLA METALICA</v>
      </c>
      <c r="I55" s="60"/>
      <c r="J55" s="60"/>
      <c r="K55" s="60"/>
      <c r="L55" s="66">
        <v>2</v>
      </c>
      <c r="M55" s="68" t="s">
        <v>42</v>
      </c>
      <c r="N55" s="69">
        <v>7000</v>
      </c>
      <c r="O55" s="12">
        <f t="shared" si="0"/>
        <v>14000</v>
      </c>
      <c r="P55" s="7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25.5" x14ac:dyDescent="0.25">
      <c r="A56" s="11"/>
      <c r="B56" s="17"/>
      <c r="C56" s="63"/>
      <c r="D56" s="57"/>
      <c r="E56" s="60"/>
      <c r="F56" s="57"/>
      <c r="G56" s="74"/>
      <c r="H56" s="13" t="str">
        <f>+Hoja1!B46</f>
        <v>GRAMOS DE SOLDADURA DE PLATA BLANDA LAMINADA</v>
      </c>
      <c r="I56" s="60"/>
      <c r="J56" s="60"/>
      <c r="K56" s="60"/>
      <c r="L56" s="66">
        <v>10</v>
      </c>
      <c r="M56" s="68" t="s">
        <v>106</v>
      </c>
      <c r="N56" s="69">
        <v>4403</v>
      </c>
      <c r="O56" s="12">
        <f t="shared" si="0"/>
        <v>44030</v>
      </c>
      <c r="P56" s="77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11"/>
      <c r="B57" s="17"/>
      <c r="C57" s="63"/>
      <c r="D57" s="57"/>
      <c r="E57" s="60"/>
      <c r="F57" s="57"/>
      <c r="G57" s="74"/>
      <c r="H57" s="13" t="str">
        <f>+Hoja1!B47</f>
        <v xml:space="preserve">CALIBRADOR DIGITAL UYUSTOOLS </v>
      </c>
      <c r="I57" s="60"/>
      <c r="J57" s="60"/>
      <c r="K57" s="60"/>
      <c r="L57" s="66">
        <v>1</v>
      </c>
      <c r="M57" s="68" t="s">
        <v>42</v>
      </c>
      <c r="N57" s="69">
        <v>133000</v>
      </c>
      <c r="O57" s="12">
        <f t="shared" si="0"/>
        <v>133000</v>
      </c>
      <c r="P57" s="7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11"/>
      <c r="B58" s="17"/>
      <c r="C58" s="63"/>
      <c r="D58" s="57"/>
      <c r="E58" s="60"/>
      <c r="F58" s="57"/>
      <c r="G58" s="74"/>
      <c r="H58" s="13" t="str">
        <f>+Hoja1!B48</f>
        <v>CUCHARA #3</v>
      </c>
      <c r="I58" s="60"/>
      <c r="J58" s="60"/>
      <c r="K58" s="60"/>
      <c r="L58" s="66">
        <v>1</v>
      </c>
      <c r="M58" s="68" t="s">
        <v>42</v>
      </c>
      <c r="N58" s="69">
        <v>4641</v>
      </c>
      <c r="O58" s="12">
        <f t="shared" si="0"/>
        <v>4641</v>
      </c>
      <c r="P58" s="77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1"/>
      <c r="B59" s="17"/>
      <c r="C59" s="63"/>
      <c r="D59" s="57"/>
      <c r="E59" s="60"/>
      <c r="F59" s="57"/>
      <c r="G59" s="74"/>
      <c r="H59" s="13" t="str">
        <f>+Hoja1!B49</f>
        <v>GRATA DE CEPILLO DE MANO USA</v>
      </c>
      <c r="I59" s="60"/>
      <c r="J59" s="60"/>
      <c r="K59" s="60"/>
      <c r="L59" s="66">
        <v>1</v>
      </c>
      <c r="M59" s="68" t="s">
        <v>42</v>
      </c>
      <c r="N59" s="69">
        <v>42000</v>
      </c>
      <c r="O59" s="12">
        <f t="shared" si="0"/>
        <v>42000</v>
      </c>
      <c r="P59" s="77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A60" s="11"/>
      <c r="B60" s="17"/>
      <c r="C60" s="63"/>
      <c r="D60" s="57"/>
      <c r="E60" s="60"/>
      <c r="F60" s="57"/>
      <c r="G60" s="74"/>
      <c r="H60" s="13" t="str">
        <f>+Hoja1!B50</f>
        <v>RODINADOR 25 AMP ARBE</v>
      </c>
      <c r="I60" s="60"/>
      <c r="J60" s="60"/>
      <c r="K60" s="60"/>
      <c r="L60" s="66">
        <v>1</v>
      </c>
      <c r="M60" s="68" t="s">
        <v>42</v>
      </c>
      <c r="N60" s="69">
        <v>2963000</v>
      </c>
      <c r="O60" s="12">
        <f t="shared" si="0"/>
        <v>2963000</v>
      </c>
      <c r="P60" s="77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A61" s="11"/>
      <c r="B61" s="17"/>
      <c r="C61" s="63"/>
      <c r="D61" s="57"/>
      <c r="E61" s="60"/>
      <c r="F61" s="57"/>
      <c r="G61" s="74"/>
      <c r="H61" s="13" t="str">
        <f>+Hoja1!B51</f>
        <v>SOLUCION PARA BAÑO DE ORO 18K 2N</v>
      </c>
      <c r="I61" s="60"/>
      <c r="J61" s="60"/>
      <c r="K61" s="60"/>
      <c r="L61" s="66">
        <v>1</v>
      </c>
      <c r="M61" s="68" t="s">
        <v>107</v>
      </c>
      <c r="N61" s="69">
        <v>850000</v>
      </c>
      <c r="O61" s="12">
        <f t="shared" si="0"/>
        <v>850000</v>
      </c>
      <c r="P61" s="77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A62" s="11"/>
      <c r="B62" s="17"/>
      <c r="C62" s="63"/>
      <c r="D62" s="57"/>
      <c r="E62" s="60"/>
      <c r="F62" s="57"/>
      <c r="G62" s="74"/>
      <c r="H62" s="13" t="str">
        <f>+Hoja1!B52</f>
        <v>ANODO PARA RODIUM</v>
      </c>
      <c r="I62" s="60"/>
      <c r="J62" s="60"/>
      <c r="K62" s="60"/>
      <c r="L62" s="66">
        <v>1</v>
      </c>
      <c r="M62" s="68" t="s">
        <v>107</v>
      </c>
      <c r="N62" s="69">
        <v>395000</v>
      </c>
      <c r="O62" s="12">
        <f t="shared" si="0"/>
        <v>395000</v>
      </c>
      <c r="P62" s="77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1"/>
      <c r="B63" s="17"/>
      <c r="C63" s="63"/>
      <c r="D63" s="57"/>
      <c r="E63" s="60"/>
      <c r="F63" s="57"/>
      <c r="G63" s="74"/>
      <c r="H63" s="13" t="str">
        <f>+Hoja1!B53</f>
        <v>CERA ROSA UNA LIBRA</v>
      </c>
      <c r="I63" s="60"/>
      <c r="J63" s="60"/>
      <c r="K63" s="60"/>
      <c r="L63" s="66">
        <v>1</v>
      </c>
      <c r="M63" s="68" t="s">
        <v>108</v>
      </c>
      <c r="N63" s="69">
        <v>46000</v>
      </c>
      <c r="O63" s="12">
        <f t="shared" si="0"/>
        <v>46000</v>
      </c>
      <c r="P63" s="77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7"/>
      <c r="C64" s="63"/>
      <c r="D64" s="57"/>
      <c r="E64" s="60"/>
      <c r="F64" s="57"/>
      <c r="G64" s="74"/>
      <c r="H64" s="13" t="str">
        <f>+Hoja1!B54</f>
        <v>PISTOLA DE FUNDIR TURBO TORCH LP1</v>
      </c>
      <c r="I64" s="60"/>
      <c r="J64" s="60"/>
      <c r="K64" s="60"/>
      <c r="L64" s="66">
        <v>1</v>
      </c>
      <c r="M64" s="68" t="s">
        <v>42</v>
      </c>
      <c r="N64" s="69">
        <v>2287200</v>
      </c>
      <c r="O64" s="12">
        <f t="shared" si="0"/>
        <v>2287200</v>
      </c>
      <c r="P64" s="77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7"/>
      <c r="C65" s="63"/>
      <c r="D65" s="57"/>
      <c r="E65" s="60"/>
      <c r="F65" s="57"/>
      <c r="G65" s="74"/>
      <c r="H65" s="13" t="str">
        <f>+Hoja1!B55</f>
        <v xml:space="preserve">TOMBOLA MAGNETICA </v>
      </c>
      <c r="I65" s="60"/>
      <c r="J65" s="60"/>
      <c r="K65" s="60"/>
      <c r="L65" s="66">
        <v>1</v>
      </c>
      <c r="M65" s="68" t="s">
        <v>42</v>
      </c>
      <c r="N65" s="69">
        <v>1695000</v>
      </c>
      <c r="O65" s="12">
        <f t="shared" si="0"/>
        <v>1695000</v>
      </c>
      <c r="P65" s="77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7"/>
      <c r="C66" s="63"/>
      <c r="D66" s="57"/>
      <c r="E66" s="60"/>
      <c r="F66" s="57"/>
      <c r="G66" s="74"/>
      <c r="H66" s="13" t="str">
        <f>+Hoja1!B56</f>
        <v>ALICATE PARA DOBLAR</v>
      </c>
      <c r="I66" s="60"/>
      <c r="J66" s="60"/>
      <c r="K66" s="60"/>
      <c r="L66" s="66">
        <v>1</v>
      </c>
      <c r="M66" s="68" t="s">
        <v>42</v>
      </c>
      <c r="N66" s="69">
        <v>110000</v>
      </c>
      <c r="O66" s="12">
        <f t="shared" si="0"/>
        <v>110000</v>
      </c>
      <c r="P66" s="77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7"/>
      <c r="C67" s="63"/>
      <c r="D67" s="57"/>
      <c r="E67" s="60"/>
      <c r="F67" s="57"/>
      <c r="G67" s="74"/>
      <c r="H67" s="13" t="str">
        <f>+Hoja1!B57</f>
        <v>SALTEADOR DE ANILLOS</v>
      </c>
      <c r="I67" s="60"/>
      <c r="J67" s="60"/>
      <c r="K67" s="60"/>
      <c r="L67" s="66">
        <v>1</v>
      </c>
      <c r="M67" s="68" t="s">
        <v>42</v>
      </c>
      <c r="N67" s="69">
        <v>1279570</v>
      </c>
      <c r="O67" s="12">
        <f t="shared" si="0"/>
        <v>1279570</v>
      </c>
      <c r="P67" s="77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7"/>
      <c r="C68" s="63"/>
      <c r="D68" s="57"/>
      <c r="E68" s="60"/>
      <c r="F68" s="57"/>
      <c r="G68" s="74"/>
      <c r="H68" s="13" t="str">
        <f>+Hoja1!B58</f>
        <v>YUNQUE PLANO</v>
      </c>
      <c r="I68" s="60"/>
      <c r="J68" s="60"/>
      <c r="K68" s="60"/>
      <c r="L68" s="66">
        <v>2</v>
      </c>
      <c r="M68" s="68" t="s">
        <v>42</v>
      </c>
      <c r="N68" s="69">
        <v>50300</v>
      </c>
      <c r="O68" s="12">
        <f t="shared" si="0"/>
        <v>100600</v>
      </c>
      <c r="P68" s="77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24.75" customHeight="1" x14ac:dyDescent="0.25">
      <c r="A69" s="1"/>
      <c r="B69" s="17"/>
      <c r="C69" s="63"/>
      <c r="D69" s="57"/>
      <c r="E69" s="60"/>
      <c r="F69" s="57"/>
      <c r="G69" s="74"/>
      <c r="H69" s="13" t="s">
        <v>105</v>
      </c>
      <c r="I69" s="60"/>
      <c r="J69" s="60"/>
      <c r="K69" s="60"/>
      <c r="L69" s="66">
        <v>1</v>
      </c>
      <c r="M69" s="68"/>
      <c r="N69" s="69">
        <v>214000</v>
      </c>
      <c r="O69" s="12">
        <f t="shared" si="0"/>
        <v>214000</v>
      </c>
      <c r="P69" s="77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8"/>
      <c r="C70" s="64"/>
      <c r="D70" s="58"/>
      <c r="E70" s="61"/>
      <c r="F70" s="58"/>
      <c r="G70" s="75"/>
      <c r="H70" s="13"/>
      <c r="I70" s="61"/>
      <c r="J70" s="61"/>
      <c r="K70" s="61"/>
      <c r="L70" s="66"/>
      <c r="M70" s="14"/>
      <c r="N70" s="15"/>
      <c r="O70" s="12"/>
      <c r="P70" s="78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48" customHeight="1" x14ac:dyDescent="0.25">
      <c r="A71" s="1"/>
      <c r="B71" s="19" t="s">
        <v>34</v>
      </c>
      <c r="C71" s="20"/>
      <c r="D71" s="7">
        <v>45118</v>
      </c>
      <c r="E71" s="5" t="s">
        <v>35</v>
      </c>
      <c r="F71" s="7">
        <v>45121</v>
      </c>
      <c r="G71" s="8"/>
      <c r="H71" s="8"/>
      <c r="I71" s="8"/>
      <c r="J71" s="8"/>
      <c r="K71" s="8"/>
      <c r="L71" s="8"/>
      <c r="M71" s="8"/>
      <c r="N71" s="71"/>
      <c r="O71" s="72">
        <f>SUM(O13:O70)</f>
        <v>25261391</v>
      </c>
      <c r="P71" s="9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38.25" customHeight="1" x14ac:dyDescent="0.25">
      <c r="A72" s="1"/>
      <c r="B72" s="19" t="s">
        <v>36</v>
      </c>
      <c r="C72" s="21"/>
      <c r="D72" s="21"/>
      <c r="E72" s="20"/>
      <c r="F72" s="22" t="s">
        <v>44</v>
      </c>
      <c r="G72" s="23"/>
      <c r="H72" s="23"/>
      <c r="I72" s="23"/>
      <c r="J72" s="23"/>
      <c r="K72" s="23"/>
      <c r="L72" s="23"/>
      <c r="M72" s="23"/>
      <c r="N72" s="23"/>
      <c r="O72" s="23"/>
      <c r="P72" s="2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9" t="s">
        <v>37</v>
      </c>
      <c r="C73" s="21"/>
      <c r="D73" s="21"/>
      <c r="E73" s="20"/>
      <c r="F73" s="22" t="s">
        <v>44</v>
      </c>
      <c r="G73" s="23"/>
      <c r="H73" s="23"/>
      <c r="I73" s="23"/>
      <c r="J73" s="23"/>
      <c r="K73" s="23"/>
      <c r="L73" s="23"/>
      <c r="M73" s="23"/>
      <c r="N73" s="23"/>
      <c r="O73" s="23"/>
      <c r="P73" s="2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47" t="s">
        <v>38</v>
      </c>
      <c r="C74" s="48"/>
      <c r="D74" s="48"/>
      <c r="E74" s="49"/>
      <c r="F74" s="25" t="s">
        <v>45</v>
      </c>
      <c r="G74" s="26"/>
      <c r="H74" s="26"/>
      <c r="I74" s="26"/>
      <c r="J74" s="26"/>
      <c r="K74" s="26"/>
      <c r="L74" s="26"/>
      <c r="M74" s="26"/>
      <c r="N74" s="26"/>
      <c r="O74" s="26"/>
      <c r="P74" s="27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spans="1:32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  <row r="1003" spans="1:32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</row>
    <row r="1004" spans="1:32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</row>
    <row r="1005" spans="1:32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</row>
    <row r="1006" spans="1:32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</row>
    <row r="1007" spans="1:32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</row>
    <row r="1008" spans="1:32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</row>
    <row r="1009" spans="1:32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</row>
    <row r="1010" spans="1:32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</row>
    <row r="1011" spans="1:32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</row>
    <row r="1012" spans="1:32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</row>
    <row r="1013" spans="1:32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</row>
    <row r="1014" spans="1:32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</row>
    <row r="1015" spans="1:32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</row>
    <row r="1016" spans="1:32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</row>
    <row r="1017" spans="1:32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</row>
    <row r="1018" spans="1:32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</row>
    <row r="1019" spans="1:32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</row>
    <row r="1020" spans="1:32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</row>
    <row r="1021" spans="1:32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</row>
    <row r="1022" spans="1:32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</row>
    <row r="1023" spans="1:32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</row>
    <row r="1024" spans="1:32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</row>
    <row r="1025" spans="1:32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</row>
    <row r="1026" spans="1:32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</row>
    <row r="1027" spans="1:32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</row>
    <row r="1028" spans="1:32" ht="15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</row>
    <row r="1029" spans="1:32" ht="15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</row>
    <row r="1030" spans="1:32" ht="15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</row>
    <row r="1031" spans="1:32" ht="15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</row>
    <row r="1032" spans="1:32" ht="15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</row>
    <row r="1033" spans="1:32" ht="15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</row>
    <row r="1034" spans="1:32" ht="15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</row>
    <row r="1035" spans="1:32" ht="15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</row>
    <row r="1036" spans="1:32" ht="15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</row>
    <row r="1037" spans="1:32" ht="15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</row>
    <row r="1038" spans="1:32" ht="15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</row>
    <row r="1039" spans="1:32" ht="15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</row>
    <row r="1040" spans="1:32" ht="15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</row>
    <row r="1041" spans="1:32" ht="15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</row>
    <row r="1042" spans="1:32" ht="15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</row>
    <row r="1043" spans="1:32" ht="15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</row>
    <row r="1044" spans="1:32" ht="15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</row>
    <row r="1045" spans="1:32" ht="15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</row>
    <row r="1046" spans="1:32" ht="15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</row>
    <row r="1047" spans="1:32" x14ac:dyDescent="0.25">
      <c r="A1047" s="1"/>
      <c r="H1047" s="10"/>
      <c r="J1047" s="10"/>
    </row>
    <row r="1048" spans="1:32" x14ac:dyDescent="0.25">
      <c r="A1048" s="1"/>
      <c r="H1048" s="10"/>
      <c r="J1048" s="10"/>
    </row>
    <row r="1049" spans="1:32" x14ac:dyDescent="0.25">
      <c r="A1049" s="1"/>
      <c r="H1049" s="10"/>
      <c r="J1049" s="10"/>
    </row>
    <row r="1050" spans="1:32" ht="15.75" customHeight="1" x14ac:dyDescent="0.25">
      <c r="A1050" s="1"/>
      <c r="H1050" s="10"/>
      <c r="J1050" s="10"/>
    </row>
  </sheetData>
  <mergeCells count="26">
    <mergeCell ref="F72:P72"/>
    <mergeCell ref="G13:G70"/>
    <mergeCell ref="P13:P70"/>
    <mergeCell ref="B10:E10"/>
    <mergeCell ref="B11:E11"/>
    <mergeCell ref="F8:P8"/>
    <mergeCell ref="F9:P9"/>
    <mergeCell ref="K10:P10"/>
    <mergeCell ref="F11:P11"/>
    <mergeCell ref="F73:P73"/>
    <mergeCell ref="F74:P74"/>
    <mergeCell ref="B2:N5"/>
    <mergeCell ref="O2:P2"/>
    <mergeCell ref="O3:P3"/>
    <mergeCell ref="O4:P5"/>
    <mergeCell ref="B6:C6"/>
    <mergeCell ref="D6:P6"/>
    <mergeCell ref="F7:P7"/>
    <mergeCell ref="B73:E73"/>
    <mergeCell ref="B74:E74"/>
    <mergeCell ref="B7:E7"/>
    <mergeCell ref="B8:E8"/>
    <mergeCell ref="B9:E9"/>
    <mergeCell ref="B13:B70"/>
    <mergeCell ref="B71:C71"/>
    <mergeCell ref="B72:E72"/>
  </mergeCells>
  <dataValidations count="1">
    <dataValidation type="list" allowBlank="1" showErrorMessage="1" sqref="D13:D61" xr:uid="{00000000-0002-0000-0000-000000000000}">
      <formula1>$T$2:$T$8</formula1>
    </dataValidation>
  </dataValidations>
  <pageMargins left="0.70866141732283472" right="0.70866141732283472" top="0.74803149606299213" bottom="0.74803149606299213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34A8-8E0D-472A-A1D2-98251DA1A4BF}">
  <dimension ref="B3:B59"/>
  <sheetViews>
    <sheetView topLeftCell="A31" workbookViewId="0">
      <selection activeCell="B3" sqref="B3:B59"/>
    </sheetView>
  </sheetViews>
  <sheetFormatPr baseColWidth="10" defaultRowHeight="15" x14ac:dyDescent="0.25"/>
  <sheetData>
    <row r="3" spans="2:2" x14ac:dyDescent="0.25">
      <c r="B3" s="54" t="s">
        <v>48</v>
      </c>
    </row>
    <row r="4" spans="2:2" x14ac:dyDescent="0.25">
      <c r="B4" s="54" t="s">
        <v>49</v>
      </c>
    </row>
    <row r="5" spans="2:2" x14ac:dyDescent="0.25">
      <c r="B5" s="54" t="s">
        <v>50</v>
      </c>
    </row>
    <row r="6" spans="2:2" x14ac:dyDescent="0.25">
      <c r="B6" s="54" t="s">
        <v>51</v>
      </c>
    </row>
    <row r="7" spans="2:2" x14ac:dyDescent="0.25">
      <c r="B7" s="54" t="s">
        <v>52</v>
      </c>
    </row>
    <row r="8" spans="2:2" x14ac:dyDescent="0.25">
      <c r="B8" s="54" t="s">
        <v>53</v>
      </c>
    </row>
    <row r="9" spans="2:2" x14ac:dyDescent="0.25">
      <c r="B9" s="54" t="s">
        <v>54</v>
      </c>
    </row>
    <row r="10" spans="2:2" x14ac:dyDescent="0.25">
      <c r="B10" s="54" t="s">
        <v>55</v>
      </c>
    </row>
    <row r="11" spans="2:2" x14ac:dyDescent="0.25">
      <c r="B11" s="54" t="s">
        <v>56</v>
      </c>
    </row>
    <row r="12" spans="2:2" x14ac:dyDescent="0.25">
      <c r="B12" s="54" t="s">
        <v>57</v>
      </c>
    </row>
    <row r="13" spans="2:2" x14ac:dyDescent="0.25">
      <c r="B13" s="54" t="s">
        <v>58</v>
      </c>
    </row>
    <row r="14" spans="2:2" x14ac:dyDescent="0.25">
      <c r="B14" s="54" t="s">
        <v>59</v>
      </c>
    </row>
    <row r="15" spans="2:2" x14ac:dyDescent="0.25">
      <c r="B15" s="54" t="s">
        <v>60</v>
      </c>
    </row>
    <row r="16" spans="2:2" x14ac:dyDescent="0.25">
      <c r="B16" s="54" t="s">
        <v>61</v>
      </c>
    </row>
    <row r="17" spans="2:2" x14ac:dyDescent="0.25">
      <c r="B17" s="54" t="s">
        <v>62</v>
      </c>
    </row>
    <row r="18" spans="2:2" x14ac:dyDescent="0.25">
      <c r="B18" s="54" t="s">
        <v>63</v>
      </c>
    </row>
    <row r="19" spans="2:2" x14ac:dyDescent="0.25">
      <c r="B19" s="54" t="s">
        <v>64</v>
      </c>
    </row>
    <row r="20" spans="2:2" x14ac:dyDescent="0.25">
      <c r="B20" s="54" t="s">
        <v>65</v>
      </c>
    </row>
    <row r="21" spans="2:2" x14ac:dyDescent="0.25">
      <c r="B21" s="54" t="s">
        <v>66</v>
      </c>
    </row>
    <row r="22" spans="2:2" x14ac:dyDescent="0.25">
      <c r="B22" s="54" t="s">
        <v>67</v>
      </c>
    </row>
    <row r="23" spans="2:2" x14ac:dyDescent="0.25">
      <c r="B23" s="54" t="s">
        <v>68</v>
      </c>
    </row>
    <row r="24" spans="2:2" x14ac:dyDescent="0.25">
      <c r="B24" s="54" t="s">
        <v>69</v>
      </c>
    </row>
    <row r="25" spans="2:2" x14ac:dyDescent="0.25">
      <c r="B25" s="54" t="s">
        <v>70</v>
      </c>
    </row>
    <row r="26" spans="2:2" x14ac:dyDescent="0.25">
      <c r="B26" s="54" t="s">
        <v>71</v>
      </c>
    </row>
    <row r="27" spans="2:2" x14ac:dyDescent="0.25">
      <c r="B27" s="54" t="s">
        <v>72</v>
      </c>
    </row>
    <row r="28" spans="2:2" x14ac:dyDescent="0.25">
      <c r="B28" s="54" t="s">
        <v>73</v>
      </c>
    </row>
    <row r="29" spans="2:2" x14ac:dyDescent="0.25">
      <c r="B29" s="54" t="s">
        <v>74</v>
      </c>
    </row>
    <row r="30" spans="2:2" x14ac:dyDescent="0.25">
      <c r="B30" s="54" t="s">
        <v>75</v>
      </c>
    </row>
    <row r="31" spans="2:2" x14ac:dyDescent="0.25">
      <c r="B31" s="54" t="s">
        <v>76</v>
      </c>
    </row>
    <row r="32" spans="2:2" x14ac:dyDescent="0.25">
      <c r="B32" s="54" t="s">
        <v>77</v>
      </c>
    </row>
    <row r="33" spans="2:2" x14ac:dyDescent="0.25">
      <c r="B33" s="54" t="s">
        <v>78</v>
      </c>
    </row>
    <row r="34" spans="2:2" x14ac:dyDescent="0.25">
      <c r="B34" s="54" t="s">
        <v>79</v>
      </c>
    </row>
    <row r="35" spans="2:2" x14ac:dyDescent="0.25">
      <c r="B35" s="54" t="s">
        <v>80</v>
      </c>
    </row>
    <row r="36" spans="2:2" x14ac:dyDescent="0.25">
      <c r="B36" s="54" t="s">
        <v>81</v>
      </c>
    </row>
    <row r="37" spans="2:2" x14ac:dyDescent="0.25">
      <c r="B37" s="54" t="s">
        <v>82</v>
      </c>
    </row>
    <row r="38" spans="2:2" x14ac:dyDescent="0.25">
      <c r="B38" s="54" t="s">
        <v>83</v>
      </c>
    </row>
    <row r="39" spans="2:2" x14ac:dyDescent="0.25">
      <c r="B39" s="54" t="s">
        <v>84</v>
      </c>
    </row>
    <row r="40" spans="2:2" x14ac:dyDescent="0.25">
      <c r="B40" s="55" t="s">
        <v>85</v>
      </c>
    </row>
    <row r="41" spans="2:2" x14ac:dyDescent="0.25">
      <c r="B41" s="54" t="s">
        <v>86</v>
      </c>
    </row>
    <row r="42" spans="2:2" x14ac:dyDescent="0.25">
      <c r="B42" s="54" t="s">
        <v>87</v>
      </c>
    </row>
    <row r="43" spans="2:2" x14ac:dyDescent="0.25">
      <c r="B43" s="54" t="s">
        <v>88</v>
      </c>
    </row>
    <row r="44" spans="2:2" x14ac:dyDescent="0.25">
      <c r="B44" s="54" t="s">
        <v>89</v>
      </c>
    </row>
    <row r="45" spans="2:2" x14ac:dyDescent="0.25">
      <c r="B45" s="54" t="s">
        <v>90</v>
      </c>
    </row>
    <row r="46" spans="2:2" x14ac:dyDescent="0.25">
      <c r="B46" s="54" t="s">
        <v>91</v>
      </c>
    </row>
    <row r="47" spans="2:2" x14ac:dyDescent="0.25">
      <c r="B47" s="54" t="s">
        <v>92</v>
      </c>
    </row>
    <row r="48" spans="2:2" x14ac:dyDescent="0.25">
      <c r="B48" s="54" t="s">
        <v>93</v>
      </c>
    </row>
    <row r="49" spans="2:2" x14ac:dyDescent="0.25">
      <c r="B49" s="54" t="s">
        <v>94</v>
      </c>
    </row>
    <row r="50" spans="2:2" x14ac:dyDescent="0.25">
      <c r="B50" s="54" t="s">
        <v>95</v>
      </c>
    </row>
    <row r="51" spans="2:2" x14ac:dyDescent="0.25">
      <c r="B51" s="54" t="s">
        <v>96</v>
      </c>
    </row>
    <row r="52" spans="2:2" x14ac:dyDescent="0.25">
      <c r="B52" s="54" t="s">
        <v>97</v>
      </c>
    </row>
    <row r="53" spans="2:2" x14ac:dyDescent="0.25">
      <c r="B53" s="54" t="s">
        <v>98</v>
      </c>
    </row>
    <row r="54" spans="2:2" x14ac:dyDescent="0.25">
      <c r="B54" s="54" t="s">
        <v>99</v>
      </c>
    </row>
    <row r="55" spans="2:2" x14ac:dyDescent="0.25">
      <c r="B55" s="54" t="s">
        <v>100</v>
      </c>
    </row>
    <row r="56" spans="2:2" x14ac:dyDescent="0.25">
      <c r="B56" s="54" t="s">
        <v>101</v>
      </c>
    </row>
    <row r="57" spans="2:2" x14ac:dyDescent="0.25">
      <c r="B57" s="54" t="s">
        <v>102</v>
      </c>
    </row>
    <row r="58" spans="2:2" x14ac:dyDescent="0.25">
      <c r="B58" s="54" t="s">
        <v>103</v>
      </c>
    </row>
    <row r="59" spans="2:2" x14ac:dyDescent="0.25">
      <c r="B59" s="5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CONTRATO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Impulsa Meta</cp:lastModifiedBy>
  <dcterms:created xsi:type="dcterms:W3CDTF">2022-01-12T20:50:55Z</dcterms:created>
  <dcterms:modified xsi:type="dcterms:W3CDTF">2023-07-11T16:12:25Z</dcterms:modified>
</cp:coreProperties>
</file>