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PWtaE7a95z9YFjKvhTa2BJ1+7nZO+67MNbHVmY6Psz8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<sst xmlns="http://schemas.openxmlformats.org/spreadsheetml/2006/main" count="55" uniqueCount="54">
  <si>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</si>
  <si>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</si>
  <si>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</si>
  <si>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</si>
  <si>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</si>
  <si>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</si>
  <si>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</si>
  <si>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</si>
  <si>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</si>
  <si>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</si>
  <si>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</si>
  <si>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</si>
  <si>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</si>
  <si>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</si>
  <si>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</si>
  <si>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</si>
  <si>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</si>
  <si>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</si>
  <si>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</si>
  <si>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</si>
  <si>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</si>
  <si>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</si>
  <si>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LOS SERVICIOS PROFESIONALES DE UN LICENCIADO EN PRODUCCIÓN AGROPECUARIA COMO FACILITADOR DEL PROYECTO Y SUPERVISOR DE OPERACIONES, DEL CONVENIO IM-026-2023 EN LA ASOCIACIÓN FUTURO VERDE CANTAR Y VIVIR CON NIT 822.003.824-8, COFINANCIADO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</si>
  <si>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</si>
  <si>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</si>
  <si>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</si>
  <si>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</si>
  <si>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</si>
  <si>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</si>
  <si>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</si>
  <si>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</si>
  <si>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</si>
  <si>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</si>
  <si>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</si>
  <si>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</si>
  <si>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</si>
  <si>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</si>
  <si>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</si>
  <si>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</si>
  <si>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HECTOR ALEXI RODRIGUEZ ACEVEDO</t>
  </si>
  <si>
    <t>1. Capacitar a operarios en el nuevo proceso y manejo de maquinaria y equipos
2. Transferir conocimientos acerca de innovación y realizar el seguimiento al prototipo en el marco del proyecto organicos cantar y vivir
3. Instalacion de la maquinaria y equipos para el nuevo proceso
4. Presentar un informe mensual de actividades incluyendo anexos y soportes.
5. Realizar el correcto archivo documental físico y digital en la plataforma DRIVE del proyecto.
6. Encontrarse al día por concepto de seguridad social, ARL y prestaciones sociales para el pago (Cuando aplique).
7. Las demás actividades que le sean solicitadas de acuerdo con el objeto contractual.</t>
  </si>
  <si>
    <t>1.  Informe de avance de actividades 2 mensual y 1 final.
2. realizar Capacitacion del manejo de la maquinaria y la implementacion del proceso innovador
3. Supervisar la instalación de los equipos y maquinaria para el proceso innovador.</t>
  </si>
  <si>
    <t>MES</t>
  </si>
  <si>
    <t>Se realizarán tres pagos así: 
Pago 1: un primer pago por valor de $1,000,000 a la entrega de documento que evidencie las labores realizadas en el manejo de maquinaria a los operarios con evidencia fotografica , y previa presentación de informe de actividades ejecutadas e informe de supervisión  
Pago 2: un segundo pago por valor de $1,000,000 a la entrega de Documento de avance donde se demuestre como hizo la Transferencia de conocimientos acerca de innovación y como se realizó el seguimiento al prototipo en el marco del proyecto organicos cantar y vivir, y previa presentación de informe de actividades ejecutadas e informe de supervisión.  
Pago 3: un tercer y último pago por valor de $1,000,000 a la entrega de Documento final donde se evidencia como fue la instalacion de la maquinaria y el apoyo a la gestion en el proyecto organicos cantar y vivir, y previa presentación de informe de actividades ejecutadas e informe de supervisión 
Para el  último pago, se deberá suscribir la respectiva acta de terminación firmada por las partes, y los demás soportes (previa presentación de constancia de haber prestado el servicio a satisfacción).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</si>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</sst>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readingOrder="0" shrinkToFit="0" vertical="center" wrapText="1"/>
    </xf>
    <xf quotePrefix="1"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76.0" customHeight="1">
      <c r="A12" s="31">
        <v>1.0</v>
      </c>
      <c r="B12" s="32" t="s">
        <v>38</v>
      </c>
      <c r="C12" s="31" t="s">
        <v>2</v>
      </c>
      <c r="D12" s="33">
        <v>8.6062265E7</v>
      </c>
      <c r="E12" s="32" t="s">
        <v>39</v>
      </c>
      <c r="F12" s="34" t="s">
        <v>40</v>
      </c>
      <c r="G12" s="35" t="s">
        <v>41</v>
      </c>
      <c r="H12" s="36">
        <v>45078.0</v>
      </c>
      <c r="I12" s="37">
        <v>45168.0</v>
      </c>
      <c r="J12" s="32">
        <v>3.0</v>
      </c>
      <c r="K12" s="31">
        <v>1.0</v>
      </c>
      <c r="L12" s="31" t="s">
        <v>42</v>
      </c>
      <c r="M12" s="38">
        <v>1000000.0</v>
      </c>
      <c r="N12" s="38">
        <f>+J12*M12</f>
        <v>3000000</v>
      </c>
      <c r="O12" s="39" t="s">
        <v>43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44</v>
      </c>
      <c r="B13" s="43"/>
      <c r="C13" s="44">
        <f>C5</f>
        <v>45072</v>
      </c>
      <c r="D13" s="45" t="s">
        <v>45</v>
      </c>
      <c r="E13" s="44">
        <f>C13+2</f>
        <v>45074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50</v>
      </c>
      <c r="B16" s="52"/>
      <c r="C16" s="52"/>
      <c r="D16" s="53"/>
      <c r="E16" s="54" t="s">
        <v>51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0">
        <f>+'SOLICITUD DE CONTRATO '!M12</f>
        <v>1000000</v>
      </c>
      <c r="B1" s="61">
        <f>+A1/30</f>
        <v>33333.33333</v>
      </c>
    </row>
    <row r="2">
      <c r="B2" s="61">
        <f>+B1*23</f>
        <v>766666.6667</v>
      </c>
    </row>
    <row r="4">
      <c r="A4" s="60">
        <f>+A1*8</f>
        <v>8000000</v>
      </c>
      <c r="B4" s="62">
        <f>+A4+B2</f>
        <v>8766666.667</v>
      </c>
    </row>
    <row r="11">
      <c r="A11" s="63">
        <v>1.0</v>
      </c>
      <c r="B11" s="61">
        <f>(3634104/30)*24</f>
        <v>2907283.2</v>
      </c>
      <c r="C11" s="58" t="s">
        <v>52</v>
      </c>
    </row>
    <row r="12">
      <c r="A12" s="58"/>
      <c r="B12" s="61">
        <f>(3634104*8)</f>
        <v>29072832</v>
      </c>
      <c r="C12" s="58" t="s">
        <v>53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