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M8xRad2RpyTreYUmkD2LSc1Mq+sGY+/RJbriEygnAA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<sst xmlns="http://schemas.openxmlformats.org/spreadsheetml/2006/main" count="55" uniqueCount="54">
  <si>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</si>
  <si>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</si>
  <si>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</si>
  <si>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</si>
  <si>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</si>
  <si>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</si>
  <si>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</si>
  <si>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</si>
  <si>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</si>
  <si>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</si>
  <si>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</si>
  <si>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</si>
  <si>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</si>
  <si>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</si>
  <si>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</si>
  <si>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</si>
  <si>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</si>
  <si>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</si>
  <si>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</si>
  <si>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</si>
  <si>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</si>
  <si>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</si>
  <si>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PROFESIONALES DE UN INGENIERO INDUSTRIAL ESPECIALISTA EN GESTIÓN DE PROYECTOS PARA DESARROLLAR ACTIVIDADES DE FACILITADOR EN EL CONVENIO IM- 30-2023 EN LA EMPRESA APIMENEGUA APIARIARI MIELES DE LA GRANJA SAS CON NIT 901.394.633-0”.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</si>
  <si>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</si>
  <si>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</si>
  <si>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</si>
  <si>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</si>
  <si>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</si>
  <si>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</si>
  <si>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</si>
  <si>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</si>
  <si>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</si>
  <si>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</si>
  <si>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</si>
  <si>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</si>
  <si>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</si>
  <si>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</si>
  <si>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</si>
  <si>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</si>
  <si>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HERNAN DARIO CLAVIJO LOZANO</t>
  </si>
  <si>
    <t>1. Asesorar al equipo de trabajo en la ejecucion de las actividades del proyecto
2. Apoyar el monitoreo y seguimiento de los indicadores del proyecto
3. Apoyar la revision de los informes de gestion
4. Apoyar la validacion con clientes y expertos de las bebidas
5. transferir conocimientos de temas de innovacion empresarial
6. Presentar un informe mensual de actividades incluyendo anexos y soportes.
7. Realizar el correcto archivo documental físico y digital en la plataforma DRIVE del proyecto.
8. Encontrarse al día por concepto de seguridad social, ARL y prestaciones sociales para el pago (Cuando aplique).
9. Las demás actividades que le sean solicitadas de acuerdo con el objeto contractual.</t>
  </si>
  <si>
    <t>1. Elaborar un informe de Gestion donde cuente las actividades realizadas en el proyecto, donde justifique como apoyó en la revisión de informes de gestión, el monitoreo y seguimiento de los indicadores del proyecto.                                                                                                                                            2. Entregar un informe detallado de las labores realizadas dentro del mes , donde tenga relacionado como realizó el seguimiento de los indicadores del proyecto , y como colaboro en la transferencia de conocimientos en temas de innovación empresarial.                                                                                       3. Informe final donde explique el apoyo dado al proyecto en cuestiones de monitoreo y seguimiento con el la labor de apoyo en la validación con clientes y expertos de las bebidas.</t>
  </si>
  <si>
    <t>MES</t>
  </si>
  <si>
    <t>Se realizarán tres pagos así: 
Pago 1: un primer pago por valor de $3.040.000 a la entrega de un informe de Gestion donde cuente las actividades realizadas en el proyecto, donde justifique como apoyó en la revisión de informes de gestión, el monitoreo y seguimiento de los indicadores del proyecto con su respectiva evidencia fotografica , y previa presentación de informe de actividades ejecutadas, informe de supervisión y acreditar los pagos al Sistema Integral de Seguridad Social y Aportes Parafiscales.
Pago 2: un segundo pago por valor de $3.040.000 a la entrega de  un informe detallado de las labores realizadas dentro del mes , donde tenga relacionado como realizó el seguimiento de los indicadores del proyecto , y como colaboro en la transferencia de conocimientos en temas de innovación empresarial con sus debidas evidencias fotograficas, y previa presentación de informe de actividades ejecutadas, informe de supervisión y acreditar los pagos al Sistema Integral de Seguridad Social y Aportes Parafiscales.
Pago 3: un tercer y último pago por valor de $3.040.000 a la entrega de Documento final donde explique el apoyo dado al proyecto en cuestiones de monitoreo y seguimiento con  la labor de apoyo en la validación con clientes y expertos de las bebidas con su debida evidencia fotografica,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</si>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</sst>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61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32.0" customHeight="1">
      <c r="A12" s="31">
        <v>1.0</v>
      </c>
      <c r="B12" s="32" t="s">
        <v>38</v>
      </c>
      <c r="C12" s="31" t="s">
        <v>2</v>
      </c>
      <c r="D12" s="33">
        <v>5829580.0</v>
      </c>
      <c r="E12" s="34" t="s">
        <v>39</v>
      </c>
      <c r="F12" s="35" t="s">
        <v>40</v>
      </c>
      <c r="G12" s="35" t="s">
        <v>41</v>
      </c>
      <c r="H12" s="36">
        <v>45078.0</v>
      </c>
      <c r="I12" s="36">
        <v>45168.0</v>
      </c>
      <c r="J12" s="32">
        <v>3.0</v>
      </c>
      <c r="K12" s="31">
        <v>1.0</v>
      </c>
      <c r="L12" s="31" t="s">
        <v>42</v>
      </c>
      <c r="M12" s="37">
        <v>3040000.0</v>
      </c>
      <c r="N12" s="37">
        <f>+J12*M12</f>
        <v>9120000</v>
      </c>
      <c r="O12" s="34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60.75" customHeight="1">
      <c r="A13" s="40" t="s">
        <v>44</v>
      </c>
      <c r="B13" s="41"/>
      <c r="C13" s="42">
        <f>C5</f>
        <v>45072</v>
      </c>
      <c r="D13" s="43" t="s">
        <v>45</v>
      </c>
      <c r="E13" s="42">
        <f>C13+2</f>
        <v>45074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50</v>
      </c>
      <c r="B16" s="50"/>
      <c r="C16" s="50"/>
      <c r="D16" s="51"/>
      <c r="E16" s="52" t="s">
        <v>51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3040000</v>
      </c>
      <c r="B1" s="59">
        <f>+A1/30</f>
        <v>101333.3333</v>
      </c>
    </row>
    <row r="2">
      <c r="B2" s="59">
        <f>+B1*23</f>
        <v>2330666.667</v>
      </c>
    </row>
    <row r="4">
      <c r="A4" s="58">
        <f>+A1*8</f>
        <v>24320000</v>
      </c>
      <c r="B4" s="60">
        <f>+A4+B2</f>
        <v>26650666.67</v>
      </c>
    </row>
    <row r="11">
      <c r="A11" s="61">
        <v>1.0</v>
      </c>
      <c r="B11" s="59">
        <f>(3634104/30)*24</f>
        <v>2907283.2</v>
      </c>
      <c r="C11" s="56" t="s">
        <v>52</v>
      </c>
    </row>
    <row r="12">
      <c r="A12" s="56"/>
      <c r="B12" s="59">
        <f>(3634104*8)</f>
        <v>29072832</v>
      </c>
      <c r="C12" s="56" t="s">
        <v>53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