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Ykw+iotub+vM+BmGETXc+YRtrYko3bjyUzMc5X76140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<sst xmlns="http://schemas.openxmlformats.org/spreadsheetml/2006/main" count="56" uniqueCount="55">
  <si>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</si>
  <si>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</si>
  <si>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</si>
  <si>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</si>
  <si>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</si>
  <si>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</si>
  <si>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</si>
  <si>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</si>
  <si>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</si>
  <si>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</si>
  <si>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</si>
  <si>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</si>
  <si>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</si>
  <si>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</si>
  <si>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</si>
  <si>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</si>
  <si>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</si>
  <si>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</si>
  <si>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</si>
  <si>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</si>
  <si>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</si>
  <si>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</si>
  <si>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Prestación de servicios de apoyo a la gestión de un  permacultor y bioconstructor en la ejecución del convenio IM- 18- 2023 suscrito a la empresa Finca el Silencio Silvestre con NIT: 80.191.655-3 en el marco del proyecto Impulsa Meta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</si>
  <si>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</si>
  <si>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</si>
  <si>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</si>
  <si>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</si>
  <si>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</si>
  <si>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</si>
  <si>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</si>
  <si>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</si>
  <si>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</si>
  <si>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</si>
  <si>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</si>
  <si>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</si>
  <si>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</si>
  <si>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</si>
  <si>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</si>
  <si>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</si>
  <si>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86047847
Villavicencio</t>
  </si>
  <si>
    <t>JOSE FERNANDO RODRIGUEZ JIMENEZ</t>
  </si>
  <si>
    <r>
      <rPr>
        <rFont val="Calibri"/>
        <color theme="1"/>
        <sz val="12.0"/>
      </rPr>
      <t>Diseño del Sendero de la Biodiversidad y sus estaciones
Diseño e implementación de la escenografia para estaciones del sendero de la Biodiversidad.  
Diseño, ilustración y elaboracion de letreros artisticos para el sendero de la biodiversidad. 
Diseño y realización de murales estaciones del Sendero de la Biodiversidad.</t>
    </r>
    <r>
      <rPr>
        <rFont val="Calibri"/>
        <color theme="1"/>
        <sz val="11.0"/>
      </rPr>
      <t xml:space="preserve">
Presentar un informe mensual de actividades incluyendo anexos y soportes.
Realizar el correcto archivo documental físico y digital en la plataforma DRIVE del proyecto.
Encontrarse al día por concepto de seguridad social, ARL y prestaciones sociales para el pago (Cuando aplique).
Las demás actividades que le sean solicitadas de acuerdo con el objeto contractual.
</t>
    </r>
  </si>
  <si>
    <t>Documento con diseño, dibujos, fotografias, letreros
Diseño del sendero, estaciones (aprox 8), letreros en madera (16) y murales pintados en la pared (2). Implementación de letreros, escenografía de las estaciones incluidas las mesas que requieran y murales (2)</t>
  </si>
  <si>
    <t>MES</t>
  </si>
  <si>
    <t>Se realizarán dos pagos así: 
Pago 1: Un primer pago por valor de $3.500.000 a la entrega del diseño del sendero, estaciones (aprox 8), letreros en madera (16) y murales pintados en la pared (2), previa presentación de informe de actividades ejecutadas, informe de supervisión y acreditar los pagos al Sistema Integral de Seguridad Social y Aportes Parafiscales.
Pago 2: Un segundo y último pago por valor de $3.500.000 a la entrega de la Implementación de letreros, escenografía de las estaciones incluidas las mesas  que requieran y murales (2),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</t>
  </si>
  <si>
    <t>FECHA DE INICIO DE SOLICITUD:</t>
  </si>
  <si>
    <t>FECHA DE FINALIZACION DE SOLICITUD:</t>
  </si>
  <si>
    <t xml:space="preserve">NOMBRE Y CC SUPERVISOR DEL CONTRATO </t>
  </si>
  <si>
    <t>MARIA ALEJANDRA VELASQUEZ</t>
  </si>
  <si>
    <t>NOMBRE DE QUIEN SOLICITA</t>
  </si>
  <si>
    <t>YOLIMA ZENITH AREVALO QUINTERO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</si>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</sst>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top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3" fontId="3" numFmtId="0" xfId="0" applyAlignment="1" applyBorder="1" applyFill="1" applyFont="1">
      <alignment horizontal="center"/>
    </xf>
    <xf borderId="29" fillId="3" fontId="3" numFmtId="0" xfId="0" applyAlignment="1" applyBorder="1" applyFont="1">
      <alignment horizontal="center"/>
    </xf>
    <xf borderId="30" fillId="0" fontId="2" numFmtId="0" xfId="0" applyBorder="1" applyFont="1"/>
    <xf borderId="31" fillId="0" fontId="2" numFmtId="0" xfId="0" applyBorder="1" applyFont="1"/>
    <xf borderId="32" fillId="2" fontId="1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34" fillId="0" fontId="2" numFmtId="0" xfId="0" applyBorder="1" applyFont="1"/>
    <xf borderId="35" fillId="3" fontId="3" numFmtId="0" xfId="0" applyAlignment="1" applyBorder="1" applyFont="1">
      <alignment horizontal="center"/>
    </xf>
    <xf borderId="36" fillId="0" fontId="2" numFmtId="0" xfId="0" applyBorder="1" applyFont="1"/>
    <xf borderId="37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64.43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45072.0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4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7" t="s">
        <v>23</v>
      </c>
      <c r="B11" s="28" t="s">
        <v>24</v>
      </c>
      <c r="C11" s="28" t="s">
        <v>25</v>
      </c>
      <c r="D11" s="28" t="s">
        <v>26</v>
      </c>
      <c r="E11" s="28" t="s">
        <v>27</v>
      </c>
      <c r="F11" s="28" t="s">
        <v>28</v>
      </c>
      <c r="G11" s="28" t="s">
        <v>29</v>
      </c>
      <c r="H11" s="28" t="s">
        <v>30</v>
      </c>
      <c r="I11" s="28" t="s">
        <v>31</v>
      </c>
      <c r="J11" s="28" t="s">
        <v>32</v>
      </c>
      <c r="K11" s="28" t="s">
        <v>33</v>
      </c>
      <c r="L11" s="28" t="s">
        <v>34</v>
      </c>
      <c r="M11" s="28" t="s">
        <v>35</v>
      </c>
      <c r="N11" s="28" t="s">
        <v>36</v>
      </c>
      <c r="O11" s="29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64.0" customHeight="1">
      <c r="A12" s="30">
        <v>1.0</v>
      </c>
      <c r="B12" s="31" t="s">
        <v>38</v>
      </c>
      <c r="C12" s="30" t="s">
        <v>2</v>
      </c>
      <c r="D12" s="32" t="s">
        <v>39</v>
      </c>
      <c r="E12" s="31" t="s">
        <v>40</v>
      </c>
      <c r="F12" s="33" t="s">
        <v>41</v>
      </c>
      <c r="G12" s="25" t="s">
        <v>42</v>
      </c>
      <c r="H12" s="34">
        <v>45078.0</v>
      </c>
      <c r="I12" s="34">
        <v>45137.0</v>
      </c>
      <c r="J12" s="31">
        <v>2.0</v>
      </c>
      <c r="K12" s="35">
        <v>1.0</v>
      </c>
      <c r="L12" s="30" t="s">
        <v>43</v>
      </c>
      <c r="M12" s="36">
        <v>3500000.0</v>
      </c>
      <c r="N12" s="36">
        <f>+J12*M12</f>
        <v>7000000</v>
      </c>
      <c r="O12" s="37" t="s">
        <v>44</v>
      </c>
      <c r="P12" s="38"/>
      <c r="Q12" s="38"/>
      <c r="R12" s="3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t="48.0" customHeight="1">
      <c r="A13" s="40" t="s">
        <v>45</v>
      </c>
      <c r="B13" s="41"/>
      <c r="C13" s="42">
        <v>45072.0</v>
      </c>
      <c r="D13" s="43" t="s">
        <v>46</v>
      </c>
      <c r="E13" s="42">
        <v>45074.0</v>
      </c>
      <c r="F13" s="44"/>
      <c r="G13" s="44"/>
      <c r="H13" s="44"/>
      <c r="I13" s="45"/>
      <c r="J13" s="44"/>
      <c r="K13" s="44"/>
      <c r="L13" s="44"/>
      <c r="M13" s="46"/>
      <c r="N13" s="44"/>
      <c r="O13" s="47"/>
      <c r="P13" s="6"/>
      <c r="Q13" s="6"/>
      <c r="R13" s="48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49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50" t="s">
        <v>50</v>
      </c>
      <c r="F15" s="51"/>
      <c r="G15" s="51"/>
      <c r="H15" s="51"/>
      <c r="I15" s="51"/>
      <c r="J15" s="51"/>
      <c r="K15" s="51"/>
      <c r="L15" s="51"/>
      <c r="M15" s="51"/>
      <c r="N15" s="51"/>
      <c r="O15" s="52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3" t="s">
        <v>51</v>
      </c>
      <c r="B16" s="54"/>
      <c r="C16" s="54"/>
      <c r="D16" s="55"/>
      <c r="E16" s="56" t="s">
        <v>52</v>
      </c>
      <c r="F16" s="57"/>
      <c r="G16" s="57"/>
      <c r="H16" s="57"/>
      <c r="I16" s="57"/>
      <c r="J16" s="57"/>
      <c r="K16" s="57"/>
      <c r="L16" s="57"/>
      <c r="M16" s="57"/>
      <c r="N16" s="57"/>
      <c r="O16" s="58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9"/>
      <c r="F35" s="6"/>
      <c r="G35" s="6"/>
      <c r="H35" s="6"/>
      <c r="I35" s="6"/>
      <c r="J35" s="6"/>
      <c r="K35" s="6"/>
      <c r="L35" s="6"/>
      <c r="M35" s="6"/>
      <c r="N35" s="6"/>
      <c r="O35" s="60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9"/>
      <c r="F36" s="6"/>
      <c r="G36" s="6"/>
      <c r="H36" s="6"/>
      <c r="I36" s="6"/>
      <c r="J36" s="6"/>
      <c r="K36" s="6"/>
      <c r="L36" s="6"/>
      <c r="M36" s="6"/>
      <c r="N36" s="6"/>
      <c r="O36" s="60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9"/>
      <c r="F37" s="6"/>
      <c r="G37" s="6"/>
      <c r="H37" s="6"/>
      <c r="I37" s="6"/>
      <c r="J37" s="6"/>
      <c r="K37" s="6"/>
      <c r="L37" s="6"/>
      <c r="M37" s="6"/>
      <c r="N37" s="6"/>
      <c r="O37" s="60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9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9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9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9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9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9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9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9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9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9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9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9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9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9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9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9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9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9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9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9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9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9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9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9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9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9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9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9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9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9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9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9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9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9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9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9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9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9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9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9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9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9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9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9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9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9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9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9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9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9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9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9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9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9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9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9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9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9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9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9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9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9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9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9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9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9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9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9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9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9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9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9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9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9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9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9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9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9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9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9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9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9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9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9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9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9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9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9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9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9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9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9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9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9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9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9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9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9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9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9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9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9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9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9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9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9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9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9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9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9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9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9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9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9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9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9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9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9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9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9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9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9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9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9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9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9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9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9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9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9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9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9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9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9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9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9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9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9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9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9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9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9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9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9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9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9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9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9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9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9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9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9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9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9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9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9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9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9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9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9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9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9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9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9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9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9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9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9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9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9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9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9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9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9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9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9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9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9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9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9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9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9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9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9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9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9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9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9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9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9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9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9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9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9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9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9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9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9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9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9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9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9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9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9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9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9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9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9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9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9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9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9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9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9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9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9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9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9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9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9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9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9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9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9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9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9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9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9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9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9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9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9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9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9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9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9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9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9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9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9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9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9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9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9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9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9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9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9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9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9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9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9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9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9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9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9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9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9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9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9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9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9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9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9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9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9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9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9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9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9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9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9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9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9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9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9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9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9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9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9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9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9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9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9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9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9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9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9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9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9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9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9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9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9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9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9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9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9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9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9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9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9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9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9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9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9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9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9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9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9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9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9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9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9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9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9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9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9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9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9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9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9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9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9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9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9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9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9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9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9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9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9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9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9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9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9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9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9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9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9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9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9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9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9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9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9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9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9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9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9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9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9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9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9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9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9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9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9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9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9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9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9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9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9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9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9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9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9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9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9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9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9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9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9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9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9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9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9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9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9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9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9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9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9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9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9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9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9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9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9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9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9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9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9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9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9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9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9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9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9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9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9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9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9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9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9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9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9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9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9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9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9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9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9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9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9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9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9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9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9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9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9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9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9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9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9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9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9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9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9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9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9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9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9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9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9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9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9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9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9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9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9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9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9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9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9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9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9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9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9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9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9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9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9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9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9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9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9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9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9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9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9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9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9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9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9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9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9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9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9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9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9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9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9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9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9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9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9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9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9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9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9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9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9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9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9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9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9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9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9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9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9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9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9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9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9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9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9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9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9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9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9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9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9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9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9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9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9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9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9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9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9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9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9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9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9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9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9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9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9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9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9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9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9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9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9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9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9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9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9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9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9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9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9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9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9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9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9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9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9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9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9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9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9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9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9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9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9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9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9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9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9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9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9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9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9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9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9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9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9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9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9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9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9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9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9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9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9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9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9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9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9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9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9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9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9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9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9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9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9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9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9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9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9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9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9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9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9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9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9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9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9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9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9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9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9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9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9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9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9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9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9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9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9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9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9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9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9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9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9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9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9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9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9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9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9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9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9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9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9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9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9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9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9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9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9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9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9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9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9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9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9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9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9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9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9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9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9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9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9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9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9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9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9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9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9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9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9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9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9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9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9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9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9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9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9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9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9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9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9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9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9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9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9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9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9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9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9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9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9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9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9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9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9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9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9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9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9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9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9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9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9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9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9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9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9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9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9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9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9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9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9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9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9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9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9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9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9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9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9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9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9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9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9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9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9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9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9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9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9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9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9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9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9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9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9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9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9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9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9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9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9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9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9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9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9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9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9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9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9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9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9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9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9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9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9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9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9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9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9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9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9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9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9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9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9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9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9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9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9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9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9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9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9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9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9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9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9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9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9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9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9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9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9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9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9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9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9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9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9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9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9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9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9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9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9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9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9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9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9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9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9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9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9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9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9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9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9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9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9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9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9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9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9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9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9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9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9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9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9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9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9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9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9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9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9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9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9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9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9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9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9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9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9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9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9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9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9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9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9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9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9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9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9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9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9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9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9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9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9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9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9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9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9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9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9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9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9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9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9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9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9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9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9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9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9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9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9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9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9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9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9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9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1"/>
      <c r="B989" s="61"/>
      <c r="C989" s="61"/>
      <c r="D989" s="61"/>
      <c r="E989" s="62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  <c r="AC989" s="61"/>
      <c r="AD989" s="61"/>
      <c r="AE989" s="61"/>
    </row>
    <row r="990">
      <c r="A990" s="61"/>
      <c r="B990" s="61"/>
      <c r="C990" s="61"/>
      <c r="D990" s="61"/>
      <c r="E990" s="62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  <c r="AC990" s="61"/>
      <c r="AD990" s="61"/>
      <c r="AE990" s="61"/>
    </row>
    <row r="991">
      <c r="A991" s="61"/>
      <c r="B991" s="61"/>
      <c r="C991" s="61"/>
      <c r="D991" s="61"/>
      <c r="E991" s="62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  <c r="AC991" s="61"/>
      <c r="AD991" s="61"/>
      <c r="AE991" s="61"/>
    </row>
    <row r="992">
      <c r="A992" s="61"/>
      <c r="B992" s="61"/>
      <c r="C992" s="61"/>
      <c r="D992" s="61"/>
      <c r="E992" s="62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  <c r="AC992" s="61"/>
      <c r="AD992" s="61"/>
      <c r="AE992" s="61"/>
    </row>
    <row r="993">
      <c r="A993" s="61"/>
      <c r="B993" s="61"/>
      <c r="C993" s="61"/>
      <c r="D993" s="61"/>
      <c r="E993" s="62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  <c r="AC993" s="61"/>
      <c r="AD993" s="61"/>
      <c r="AE993" s="61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3">
        <f>+'SOLICITUD DE CONTRATO '!M12</f>
        <v>3500000</v>
      </c>
      <c r="B1" s="64">
        <f>+A1/30</f>
        <v>116666.6667</v>
      </c>
    </row>
    <row r="2">
      <c r="B2" s="64">
        <f>+B1*23</f>
        <v>2683333.333</v>
      </c>
    </row>
    <row r="4">
      <c r="A4" s="63">
        <f>+A1*8</f>
        <v>28000000</v>
      </c>
      <c r="B4" s="65">
        <f>+A4+B2</f>
        <v>30683333.33</v>
      </c>
    </row>
    <row r="11">
      <c r="A11" s="61">
        <v>1.0</v>
      </c>
      <c r="B11" s="64">
        <f>(3634104/30)*24</f>
        <v>2907283.2</v>
      </c>
      <c r="C11" s="61" t="s">
        <v>53</v>
      </c>
    </row>
    <row r="12">
      <c r="A12" s="61"/>
      <c r="B12" s="64">
        <f>(3634104*8)</f>
        <v>29072832</v>
      </c>
      <c r="C12" s="61" t="s">
        <v>54</v>
      </c>
    </row>
    <row r="13">
      <c r="A13" s="61"/>
      <c r="B13" s="64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