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PWtaE7a95z9YFjKvhTa2BJ1+7nZO+67MNbHVmY6Psz8="/>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<sst xmlns="http://schemas.openxmlformats.org/spreadsheetml/2006/main" count="55" uniqueCount="54">
  <si>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</si>
  <si>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</si>
  <si>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</si>
  <si>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</si>
  <si>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</si>
  <si>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</si>
  <si>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</si>
  <si>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</si>
  <si>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</si>
  <si>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</si>
  <si>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</si>
  <si>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</si>
  <si>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</si>
  <si>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</si>
  <si>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</si>
  <si>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</si>
  <si>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</si>
  <si>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</si>
  <si>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</si>
  <si>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</si>
  <si>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</si>
  <si>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</si>
  <si>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CONTRATAR LOS SERVICIOS DE APOYO A LA GESTION DE UN TECNICO EN DISEÑO GRÁFICO Y DIBUJO PARA EL CONVENIO IM-034-2023 EN LA EMPRESA ARKANGEL GAMES SAS CON NIT 901,467,017-8,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</si>
  <si>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</si>
  <si>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</si>
  <si>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</si>
  <si>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</si>
  <si>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</si>
  <si>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</si>
  <si>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</si>
  <si>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</si>
  <si>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</si>
  <si>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</si>
  <si>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</si>
  <si>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</si>
  <si>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</si>
  <si>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</si>
  <si>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</si>
  <si>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JUAN JAVIER DUQUE ROJAS</t>
  </si>
  <si>
    <t>1. Apoyar en el diseño de personajes y escenarios para modelado 3D
2. Crear las texturas que daran color y detalle a los modelos 3D 
3. Controlar el PostProcesamiento del  escenario 3D para optimizacion del realismo en los render en tiempo real
4. Apoyo en realizar pruebas y evaluaciones para medir la eficacia del sistema y la inteligencia artificial
5. Presentar un informe mensual de actividades incluyendo anexos y soportes.
6. Realizar el correcto archivo documental físico y digital en la plataforma DRIVE del proyecto.
7. Encontrarse al día por concepto de seguridad social, ARL y prestaciones sociales para el pago (Cuando aplique).
8. Las demás actividades que le sean solicitadas de acuerdo con el objeto contractual.</t>
  </si>
  <si>
    <t xml:space="preserve">1. Dos modelos 3d con evidencia en pre-render
2. apoyo en el diseño de personajes y escenarios para modelado 3D        
3. Documento con flujo de trabajo y análisis de la forma más óptima en el apoyo de personajes 3d                                                                                            </t>
  </si>
  <si>
    <t>2 MESES Y 5 DIAS</t>
  </si>
  <si>
    <t>MES</t>
  </si>
  <si>
    <t>Se realizarán tres pagos así: 
Pago 1: un primer pago por valor de $2,400,000 a la entrega de documento que evidencie las labores realizadas en la creación de un modelo 3d con evidencia en pre-render, presentación de informe de actividades ejecutadas.
Pago 2: un segundo pago por valor de $2,400,000 a la entrega de documento que evidencie las labores realizadas en la creación de un modelo 3d con evidencia en pre-render, presentación de informe de actividades ejecutadas.
Pago 3: un tercer y último pago por valor de $2,400,000 a la entrega de Documento final donde se evidencia como fue el flujo de trabajo y la forma más óptima en el apoyo de personajes 3d presentando el informe de actividades ejecutadas
Para el último pago, se deberá suscribir la respectiva acta de terminación firmada por las partes, y los demás soportes (previa presentación de constancia de haber prestado el servicio a satisfacción).</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</si>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</sst>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5">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right/>
      <top/>
      <bottom/>
    </border>
    <border>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1"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2" fillId="2" fontId="3" numFmtId="0" xfId="0" applyBorder="1" applyFont="1"/>
    <xf borderId="21" fillId="2" fontId="3" numFmtId="0" xfId="0" applyAlignment="1" applyBorder="1" applyFont="1">
      <alignment horizontal="center" vertical="center"/>
    </xf>
    <xf borderId="23" fillId="2" fontId="3" numFmtId="0" xfId="0" applyAlignment="1" applyBorder="1" applyFont="1">
      <alignment horizontal="center" shrinkToFit="0" vertical="center" wrapText="1"/>
    </xf>
    <xf borderId="24" fillId="2" fontId="3" numFmtId="0" xfId="0" applyAlignment="1" applyBorder="1" applyFont="1">
      <alignment horizontal="center" vertical="center"/>
    </xf>
    <xf borderId="24" fillId="2" fontId="3" numFmtId="3" xfId="0" applyAlignment="1" applyBorder="1" applyFont="1" applyNumberFormat="1">
      <alignment horizontal="center" vertical="center"/>
    </xf>
    <xf borderId="24" fillId="2" fontId="3" numFmtId="0" xfId="0" applyAlignment="1" applyBorder="1" applyFont="1">
      <alignment horizontal="center" shrinkToFit="0" vertical="center" wrapText="1"/>
    </xf>
    <xf borderId="24" fillId="0" fontId="3" numFmtId="0" xfId="0" applyAlignment="1" applyBorder="1" applyFont="1">
      <alignment readingOrder="0" shrinkToFit="0" vertical="center" wrapText="1"/>
    </xf>
    <xf borderId="24" fillId="2" fontId="3" numFmtId="164" xfId="0" applyAlignment="1" applyBorder="1" applyFont="1" applyNumberFormat="1">
      <alignment horizontal="center" readingOrder="0" vertical="center"/>
    </xf>
    <xf borderId="24" fillId="2" fontId="3" numFmtId="164" xfId="0" applyAlignment="1" applyBorder="1" applyFont="1" applyNumberFormat="1">
      <alignment horizontal="center" vertical="center"/>
    </xf>
    <xf borderId="24" fillId="2" fontId="3" numFmtId="0" xfId="0" applyAlignment="1" applyBorder="1" applyFont="1">
      <alignment horizontal="center" readingOrder="0" shrinkToFit="0" vertical="center" wrapText="1"/>
    </xf>
    <xf borderId="24" fillId="2" fontId="3" numFmtId="165" xfId="0" applyAlignment="1" applyBorder="1" applyFont="1" applyNumberFormat="1">
      <alignment horizontal="center" vertical="center"/>
    </xf>
    <xf borderId="25"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6" fillId="2" fontId="1" numFmtId="0" xfId="0" applyAlignment="1" applyBorder="1" applyFont="1">
      <alignment horizontal="center" shrinkToFit="0" vertical="center" wrapText="1"/>
    </xf>
    <xf borderId="27" fillId="0" fontId="2" numFmtId="0" xfId="0" applyBorder="1" applyFont="1"/>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shrinkToFit="0" vertical="center" wrapText="1"/>
    </xf>
    <xf borderId="28" fillId="2" fontId="3" numFmtId="0" xfId="0" applyAlignment="1" applyBorder="1" applyFont="1">
      <alignment horizontal="center"/>
    </xf>
    <xf borderId="28" fillId="2" fontId="3" numFmtId="167" xfId="0" applyAlignment="1" applyBorder="1" applyFont="1" applyNumberFormat="1">
      <alignment horizontal="center"/>
    </xf>
    <xf borderId="28" fillId="2" fontId="3" numFmtId="165" xfId="0" applyAlignment="1" applyBorder="1" applyFont="1" applyNumberFormat="1">
      <alignment horizontal="center"/>
    </xf>
    <xf borderId="29" fillId="2" fontId="3" numFmtId="168" xfId="0" applyAlignment="1" applyBorder="1" applyFont="1" applyNumberFormat="1">
      <alignment horizontal="center"/>
    </xf>
    <xf borderId="6" fillId="2" fontId="3" numFmtId="166" xfId="0" applyBorder="1" applyFont="1" applyNumberFormat="1"/>
    <xf borderId="30" fillId="2" fontId="1" numFmtId="0" xfId="0" applyAlignment="1" applyBorder="1" applyFont="1">
      <alignment horizontal="center" shrinkToFit="0" vertical="center" wrapText="1"/>
    </xf>
    <xf borderId="31" fillId="0" fontId="2" numFmtId="0" xfId="0" applyBorder="1" applyFont="1"/>
    <xf borderId="32" fillId="0" fontId="2" numFmtId="0" xfId="0" applyBorder="1" applyFont="1"/>
    <xf borderId="33" fillId="2" fontId="3" numFmtId="0" xfId="0" applyAlignment="1" applyBorder="1" applyFont="1">
      <alignment horizontal="center" vertical="center"/>
    </xf>
    <xf borderId="34"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45099.0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29" t="s">
        <v>37</v>
      </c>
      <c r="P11" s="30"/>
      <c r="Q11" s="6"/>
      <c r="R11" s="6"/>
      <c r="S11" s="6"/>
      <c r="T11" s="6"/>
      <c r="U11" s="6"/>
      <c r="V11" s="6"/>
      <c r="W11" s="6"/>
      <c r="X11" s="6"/>
      <c r="Y11" s="6"/>
      <c r="Z11" s="6"/>
      <c r="AA11" s="6"/>
      <c r="AB11" s="6"/>
      <c r="AC11" s="6"/>
      <c r="AD11" s="6"/>
      <c r="AE11" s="6"/>
    </row>
    <row r="12">
      <c r="A12" s="31">
        <v>1.0</v>
      </c>
      <c r="B12" s="32"/>
      <c r="C12" s="33" t="s">
        <v>2</v>
      </c>
      <c r="D12" s="34">
        <v>8.6044964E7</v>
      </c>
      <c r="E12" s="35" t="s">
        <v>38</v>
      </c>
      <c r="F12" s="36" t="s">
        <v>39</v>
      </c>
      <c r="G12" s="36" t="s">
        <v>40</v>
      </c>
      <c r="H12" s="37">
        <v>45103.0</v>
      </c>
      <c r="I12" s="38">
        <v>45168.0</v>
      </c>
      <c r="J12" s="39" t="s">
        <v>41</v>
      </c>
      <c r="K12" s="33">
        <v>1.0</v>
      </c>
      <c r="L12" s="33" t="s">
        <v>42</v>
      </c>
      <c r="M12" s="40">
        <v>2400000.0</v>
      </c>
      <c r="N12" s="41">
        <v>7200000.0</v>
      </c>
      <c r="O12" s="42" t="s">
        <v>43</v>
      </c>
      <c r="P12" s="43"/>
      <c r="Q12" s="43"/>
      <c r="R12" s="44"/>
      <c r="S12" s="43"/>
      <c r="T12" s="43"/>
      <c r="U12" s="43"/>
      <c r="V12" s="43"/>
      <c r="W12" s="43"/>
      <c r="X12" s="43"/>
      <c r="Y12" s="43"/>
      <c r="Z12" s="43"/>
      <c r="AA12" s="43"/>
      <c r="AB12" s="43"/>
      <c r="AC12" s="43"/>
      <c r="AD12" s="43"/>
      <c r="AE12" s="43"/>
    </row>
    <row r="13" ht="48.0" customHeight="1">
      <c r="A13" s="45" t="s">
        <v>44</v>
      </c>
      <c r="B13" s="46"/>
      <c r="C13" s="47">
        <f>C5</f>
        <v>45099</v>
      </c>
      <c r="D13" s="48" t="s">
        <v>45</v>
      </c>
      <c r="E13" s="47">
        <f>C13+4</f>
        <v>45103</v>
      </c>
      <c r="F13" s="49"/>
      <c r="G13" s="49"/>
      <c r="H13" s="49"/>
      <c r="I13" s="50"/>
      <c r="J13" s="49"/>
      <c r="K13" s="49"/>
      <c r="L13" s="49"/>
      <c r="M13" s="51"/>
      <c r="N13" s="49"/>
      <c r="O13" s="52"/>
      <c r="P13" s="6"/>
      <c r="Q13" s="6"/>
      <c r="R13" s="53"/>
      <c r="S13" s="6"/>
      <c r="T13" s="6"/>
      <c r="U13" s="6"/>
      <c r="V13" s="6"/>
      <c r="W13" s="6"/>
      <c r="X13" s="6"/>
      <c r="Y13" s="6"/>
      <c r="Z13" s="6"/>
      <c r="AA13" s="6"/>
      <c r="AB13" s="6"/>
      <c r="AC13" s="6"/>
      <c r="AD13" s="6"/>
      <c r="AE13" s="6"/>
    </row>
    <row r="14" ht="33.75" customHeight="1">
      <c r="A14" s="22" t="s">
        <v>46</v>
      </c>
      <c r="B14" s="21"/>
      <c r="C14" s="21"/>
      <c r="D14" s="19"/>
      <c r="E14" s="23" t="s">
        <v>47</v>
      </c>
      <c r="F14" s="21"/>
      <c r="G14" s="21"/>
      <c r="H14" s="21"/>
      <c r="I14" s="21"/>
      <c r="J14" s="21"/>
      <c r="K14" s="21"/>
      <c r="L14" s="21"/>
      <c r="M14" s="21"/>
      <c r="N14" s="21"/>
      <c r="O14" s="10"/>
      <c r="P14" s="6"/>
      <c r="Q14" s="6"/>
      <c r="R14" s="53"/>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4" t="s">
        <v>50</v>
      </c>
      <c r="B16" s="55"/>
      <c r="C16" s="55"/>
      <c r="D16" s="56"/>
      <c r="E16" s="57" t="s">
        <v>51</v>
      </c>
      <c r="F16" s="55"/>
      <c r="G16" s="55"/>
      <c r="H16" s="55"/>
      <c r="I16" s="55"/>
      <c r="J16" s="55"/>
      <c r="K16" s="55"/>
      <c r="L16" s="55"/>
      <c r="M16" s="55"/>
      <c r="N16" s="55"/>
      <c r="O16" s="58"/>
      <c r="P16" s="6"/>
      <c r="Q16" s="6"/>
      <c r="R16" s="6"/>
      <c r="S16" s="6"/>
      <c r="T16" s="6"/>
      <c r="U16" s="6"/>
      <c r="V16" s="6"/>
      <c r="W16" s="6"/>
      <c r="X16" s="6"/>
      <c r="Y16" s="6"/>
      <c r="Z16" s="6"/>
      <c r="AA16" s="6"/>
      <c r="AB16" s="6"/>
      <c r="AC16" s="6"/>
      <c r="AD16" s="6"/>
      <c r="AE16" s="6"/>
    </row>
    <row r="17" ht="15.75" customHeight="1">
      <c r="A17" s="6"/>
      <c r="B17" s="6"/>
      <c r="C17" s="6"/>
      <c r="D17" s="6"/>
      <c r="E17" s="59"/>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9"/>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9"/>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9"/>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9"/>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9"/>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9"/>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9"/>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9"/>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9"/>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9"/>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9"/>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9"/>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9"/>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9"/>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9"/>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9"/>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9"/>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9"/>
      <c r="F35" s="6"/>
      <c r="G35" s="6"/>
      <c r="H35" s="6"/>
      <c r="I35" s="6"/>
      <c r="J35" s="6"/>
      <c r="K35" s="6"/>
      <c r="L35" s="6"/>
      <c r="M35" s="6"/>
      <c r="N35" s="6"/>
      <c r="O35" s="60"/>
      <c r="P35" s="6"/>
      <c r="Q35" s="6"/>
      <c r="R35" s="6"/>
      <c r="S35" s="6"/>
      <c r="T35" s="6"/>
      <c r="U35" s="6"/>
      <c r="V35" s="6"/>
      <c r="W35" s="6"/>
      <c r="X35" s="6"/>
      <c r="Y35" s="6"/>
      <c r="Z35" s="6"/>
      <c r="AA35" s="6"/>
      <c r="AB35" s="6"/>
      <c r="AC35" s="6"/>
      <c r="AD35" s="6"/>
      <c r="AE35" s="6"/>
    </row>
    <row r="36" ht="15.75" customHeight="1">
      <c r="A36" s="6"/>
      <c r="B36" s="6"/>
      <c r="C36" s="6"/>
      <c r="D36" s="6"/>
      <c r="E36" s="59"/>
      <c r="F36" s="6"/>
      <c r="G36" s="6"/>
      <c r="H36" s="6"/>
      <c r="I36" s="6"/>
      <c r="J36" s="6"/>
      <c r="K36" s="6"/>
      <c r="L36" s="6"/>
      <c r="M36" s="6"/>
      <c r="N36" s="6"/>
      <c r="O36" s="60"/>
      <c r="P36" s="6"/>
      <c r="Q36" s="6"/>
      <c r="R36" s="6"/>
      <c r="S36" s="6"/>
      <c r="T36" s="6"/>
      <c r="U36" s="6"/>
      <c r="V36" s="6"/>
      <c r="W36" s="6"/>
      <c r="X36" s="6"/>
      <c r="Y36" s="6"/>
      <c r="Z36" s="6"/>
      <c r="AA36" s="6"/>
      <c r="AB36" s="6"/>
      <c r="AC36" s="6"/>
      <c r="AD36" s="6"/>
      <c r="AE36" s="6"/>
    </row>
    <row r="37" ht="15.75" customHeight="1">
      <c r="A37" s="6"/>
      <c r="B37" s="6"/>
      <c r="C37" s="6"/>
      <c r="D37" s="6"/>
      <c r="E37" s="59"/>
      <c r="F37" s="6"/>
      <c r="G37" s="6"/>
      <c r="H37" s="6"/>
      <c r="I37" s="6"/>
      <c r="J37" s="6"/>
      <c r="K37" s="6"/>
      <c r="L37" s="6"/>
      <c r="M37" s="6"/>
      <c r="N37" s="6"/>
      <c r="O37" s="60"/>
      <c r="P37" s="6"/>
      <c r="Q37" s="6"/>
      <c r="R37" s="6"/>
      <c r="S37" s="6"/>
      <c r="T37" s="6"/>
      <c r="U37" s="6"/>
      <c r="V37" s="6"/>
      <c r="W37" s="6"/>
      <c r="X37" s="6"/>
      <c r="Y37" s="6"/>
      <c r="Z37" s="6"/>
      <c r="AA37" s="6"/>
      <c r="AB37" s="6"/>
      <c r="AC37" s="6"/>
      <c r="AD37" s="6"/>
      <c r="AE37" s="6"/>
    </row>
    <row r="38" ht="15.75" customHeight="1">
      <c r="A38" s="6"/>
      <c r="B38" s="6"/>
      <c r="C38" s="6"/>
      <c r="D38" s="6"/>
      <c r="E38" s="59"/>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9"/>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9"/>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9"/>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9"/>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9"/>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9"/>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9"/>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9"/>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9"/>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9"/>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9"/>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9"/>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9"/>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9"/>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9"/>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9"/>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9"/>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9"/>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9"/>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9"/>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9"/>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9"/>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9"/>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9"/>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9"/>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9"/>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9"/>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9"/>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9"/>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9"/>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9"/>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9"/>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9"/>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9"/>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9"/>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9"/>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9"/>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9"/>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9"/>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9"/>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9"/>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9"/>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9"/>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9"/>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9"/>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9"/>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9"/>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9"/>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9"/>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9"/>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9"/>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9"/>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9"/>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9"/>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9"/>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9"/>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9"/>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9"/>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9"/>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9"/>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9"/>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9"/>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9"/>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9"/>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9"/>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9"/>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9"/>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9"/>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9"/>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9"/>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9"/>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9"/>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9"/>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9"/>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9"/>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9"/>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9"/>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9"/>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9"/>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9"/>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9"/>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9"/>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9"/>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9"/>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9"/>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9"/>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9"/>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9"/>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9"/>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9"/>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9"/>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9"/>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9"/>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9"/>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9"/>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9"/>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9"/>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9"/>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9"/>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9"/>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9"/>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9"/>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9"/>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9"/>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9"/>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9"/>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9"/>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9"/>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9"/>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9"/>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9"/>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9"/>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9"/>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9"/>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9"/>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9"/>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9"/>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9"/>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9"/>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9"/>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9"/>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9"/>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9"/>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9"/>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9"/>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9"/>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9"/>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9"/>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9"/>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9"/>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9"/>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9"/>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9"/>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9"/>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9"/>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9"/>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9"/>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9"/>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9"/>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9"/>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9"/>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9"/>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9"/>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9"/>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9"/>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9"/>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9"/>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9"/>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9"/>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9"/>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9"/>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9"/>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9"/>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9"/>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9"/>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9"/>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9"/>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9"/>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9"/>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9"/>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9"/>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9"/>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9"/>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9"/>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9"/>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9"/>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9"/>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9"/>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9"/>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9"/>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9"/>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9"/>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9"/>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9"/>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9"/>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9"/>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9"/>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9"/>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9"/>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9"/>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9"/>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9"/>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9"/>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9"/>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9"/>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9"/>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9"/>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9"/>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9"/>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9"/>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9"/>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9"/>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9"/>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9"/>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9"/>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9"/>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9"/>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9"/>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9"/>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9"/>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9"/>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9"/>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9"/>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9"/>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9"/>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9"/>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9"/>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9"/>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9"/>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9"/>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9"/>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9"/>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9"/>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9"/>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9"/>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9"/>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9"/>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9"/>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9"/>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9"/>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9"/>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9"/>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9"/>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9"/>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9"/>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9"/>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9"/>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9"/>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9"/>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9"/>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9"/>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9"/>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9"/>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9"/>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9"/>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9"/>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9"/>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9"/>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9"/>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9"/>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9"/>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9"/>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9"/>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9"/>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9"/>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9"/>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9"/>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9"/>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9"/>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9"/>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9"/>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9"/>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9"/>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9"/>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9"/>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9"/>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9"/>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9"/>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9"/>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9"/>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9"/>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9"/>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9"/>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9"/>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9"/>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9"/>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9"/>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9"/>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9"/>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9"/>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9"/>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9"/>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9"/>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9"/>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9"/>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9"/>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9"/>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9"/>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9"/>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9"/>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9"/>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9"/>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9"/>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9"/>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9"/>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9"/>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9"/>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9"/>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9"/>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9"/>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9"/>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9"/>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9"/>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9"/>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9"/>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9"/>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9"/>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9"/>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9"/>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9"/>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9"/>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9"/>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9"/>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9"/>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9"/>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9"/>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9"/>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9"/>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9"/>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9"/>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9"/>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9"/>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9"/>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9"/>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9"/>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9"/>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9"/>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9"/>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9"/>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9"/>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9"/>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9"/>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9"/>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9"/>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9"/>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9"/>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9"/>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9"/>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9"/>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9"/>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9"/>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9"/>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9"/>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9"/>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9"/>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9"/>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9"/>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9"/>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9"/>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9"/>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9"/>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9"/>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9"/>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9"/>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9"/>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9"/>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9"/>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9"/>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9"/>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9"/>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9"/>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9"/>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9"/>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9"/>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9"/>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9"/>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9"/>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9"/>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9"/>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9"/>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9"/>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9"/>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9"/>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9"/>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9"/>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9"/>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9"/>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9"/>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9"/>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9"/>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9"/>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9"/>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9"/>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9"/>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9"/>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9"/>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9"/>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9"/>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9"/>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9"/>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9"/>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9"/>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9"/>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9"/>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9"/>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9"/>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9"/>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9"/>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9"/>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9"/>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9"/>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9"/>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9"/>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9"/>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9"/>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9"/>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9"/>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9"/>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9"/>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9"/>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9"/>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9"/>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9"/>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9"/>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9"/>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9"/>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9"/>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9"/>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9"/>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9"/>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9"/>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9"/>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9"/>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9"/>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9"/>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9"/>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9"/>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9"/>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9"/>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9"/>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9"/>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9"/>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9"/>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9"/>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9"/>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9"/>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9"/>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9"/>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9"/>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9"/>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9"/>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9"/>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9"/>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9"/>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9"/>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9"/>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9"/>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9"/>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9"/>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9"/>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9"/>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9"/>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9"/>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9"/>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9"/>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9"/>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9"/>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9"/>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9"/>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9"/>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9"/>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9"/>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9"/>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9"/>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9"/>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9"/>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9"/>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9"/>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9"/>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9"/>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9"/>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9"/>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9"/>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9"/>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9"/>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9"/>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9"/>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9"/>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9"/>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9"/>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9"/>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9"/>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9"/>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9"/>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9"/>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9"/>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9"/>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9"/>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9"/>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9"/>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9"/>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9"/>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9"/>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9"/>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9"/>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9"/>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9"/>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9"/>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9"/>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9"/>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9"/>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9"/>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9"/>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9"/>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9"/>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9"/>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9"/>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9"/>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9"/>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9"/>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9"/>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9"/>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9"/>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9"/>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9"/>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9"/>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9"/>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9"/>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9"/>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9"/>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9"/>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9"/>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9"/>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9"/>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9"/>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9"/>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9"/>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9"/>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9"/>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9"/>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9"/>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9"/>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9"/>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9"/>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9"/>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9"/>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9"/>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9"/>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9"/>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9"/>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9"/>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9"/>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9"/>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9"/>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9"/>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9"/>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9"/>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9"/>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9"/>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9"/>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9"/>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9"/>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9"/>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9"/>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9"/>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9"/>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9"/>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9"/>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9"/>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9"/>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9"/>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9"/>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9"/>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9"/>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9"/>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9"/>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9"/>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9"/>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9"/>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9"/>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9"/>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9"/>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9"/>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9"/>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9"/>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9"/>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9"/>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9"/>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9"/>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9"/>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9"/>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9"/>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9"/>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9"/>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9"/>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9"/>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9"/>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9"/>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9"/>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9"/>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9"/>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9"/>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9"/>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9"/>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9"/>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9"/>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9"/>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9"/>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9"/>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9"/>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9"/>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9"/>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9"/>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9"/>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9"/>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9"/>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9"/>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9"/>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9"/>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9"/>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9"/>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9"/>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9"/>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9"/>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9"/>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9"/>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9"/>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9"/>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9"/>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9"/>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9"/>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9"/>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9"/>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9"/>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9"/>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9"/>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9"/>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9"/>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9"/>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9"/>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9"/>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9"/>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9"/>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9"/>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9"/>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9"/>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9"/>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9"/>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9"/>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9"/>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9"/>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9"/>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9"/>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9"/>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9"/>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9"/>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9"/>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9"/>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9"/>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9"/>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9"/>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9"/>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9"/>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9"/>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9"/>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9"/>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9"/>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9"/>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9"/>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9"/>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9"/>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9"/>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9"/>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9"/>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9"/>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9"/>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9"/>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9"/>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9"/>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9"/>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9"/>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9"/>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9"/>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9"/>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9"/>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9"/>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9"/>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9"/>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9"/>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9"/>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9"/>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9"/>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9"/>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9"/>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9"/>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9"/>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9"/>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9"/>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9"/>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9"/>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9"/>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9"/>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9"/>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9"/>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9"/>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9"/>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9"/>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9"/>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9"/>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9"/>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9"/>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9"/>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9"/>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9"/>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9"/>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9"/>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9"/>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9"/>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9"/>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9"/>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9"/>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9"/>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9"/>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9"/>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9"/>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9"/>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9"/>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9"/>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9"/>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9"/>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9"/>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9"/>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9"/>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9"/>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9"/>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9"/>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9"/>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9"/>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9"/>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9"/>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9"/>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9"/>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9"/>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9"/>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9"/>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9"/>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9"/>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9"/>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9"/>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9"/>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9"/>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9"/>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9"/>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9"/>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9"/>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9"/>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9"/>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9"/>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9"/>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9"/>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9"/>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9"/>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9"/>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9"/>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9"/>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9"/>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9"/>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9"/>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9"/>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9"/>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9"/>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9"/>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9"/>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9"/>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9"/>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9"/>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9"/>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9"/>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9"/>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9"/>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9"/>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9"/>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9"/>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9"/>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9"/>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9"/>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9"/>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9"/>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9"/>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9"/>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9"/>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9"/>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9"/>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9"/>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9"/>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9"/>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9"/>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9"/>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9"/>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9"/>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9"/>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9"/>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9"/>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9"/>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9"/>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9"/>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9"/>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9"/>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9"/>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9"/>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9"/>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9"/>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9"/>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9"/>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9"/>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9"/>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9"/>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9"/>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9"/>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9"/>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9"/>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9"/>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9"/>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9"/>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9"/>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9"/>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9"/>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9"/>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9"/>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9"/>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9"/>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9"/>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9"/>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9"/>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9"/>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9"/>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9"/>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9"/>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9"/>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9"/>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9"/>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9"/>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9"/>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9"/>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9"/>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9"/>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9"/>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9"/>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9"/>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9"/>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9"/>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9"/>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9"/>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9"/>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9"/>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9"/>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9"/>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9"/>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9"/>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9"/>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9"/>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9"/>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9"/>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9"/>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9"/>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9"/>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9"/>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9"/>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9"/>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9"/>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9"/>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9"/>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9"/>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9"/>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9"/>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9"/>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9"/>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9"/>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9"/>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9"/>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9"/>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9"/>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9"/>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9"/>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9"/>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9"/>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9"/>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9"/>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9"/>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9"/>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9"/>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9"/>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9"/>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9"/>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9"/>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9"/>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9"/>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9"/>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9"/>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9"/>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9"/>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9"/>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9"/>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9"/>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9"/>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9"/>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9"/>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9"/>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9"/>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9"/>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9"/>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9"/>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9"/>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9"/>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9"/>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9"/>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9"/>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9"/>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9"/>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9"/>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9"/>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9"/>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9"/>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9"/>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9"/>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9"/>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9"/>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9"/>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9"/>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9"/>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9"/>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9"/>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9"/>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9"/>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9"/>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9"/>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9"/>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9"/>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9"/>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9"/>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9"/>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9"/>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9"/>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9"/>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9"/>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9"/>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9"/>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9"/>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9"/>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9"/>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9"/>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9"/>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9"/>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9"/>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9"/>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9"/>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9"/>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9"/>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9"/>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9"/>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9"/>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9"/>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9"/>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9"/>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9"/>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9"/>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9"/>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1"/>
      <c r="B989" s="61"/>
      <c r="C989" s="61"/>
      <c r="D989" s="61"/>
      <c r="E989" s="62"/>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row>
    <row r="990">
      <c r="A990" s="61"/>
      <c r="B990" s="61"/>
      <c r="C990" s="61"/>
      <c r="D990" s="61"/>
      <c r="E990" s="62"/>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row>
    <row r="991">
      <c r="A991" s="61"/>
      <c r="B991" s="61"/>
      <c r="C991" s="61"/>
      <c r="D991" s="61"/>
      <c r="E991" s="62"/>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row>
    <row r="992">
      <c r="A992" s="61"/>
      <c r="B992" s="61"/>
      <c r="C992" s="61"/>
      <c r="D992" s="61"/>
      <c r="E992" s="62"/>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row>
    <row r="993">
      <c r="A993" s="61"/>
      <c r="B993" s="61"/>
      <c r="C993" s="61"/>
      <c r="D993" s="61"/>
      <c r="E993" s="62"/>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3" t="str">
        <f>+'SOLICITUD DE CONTRATO '!#REF!</f>
        <v>#ERROR!</v>
      </c>
      <c r="B1" s="64" t="str">
        <f>+A1/30</f>
        <v>#ERROR!</v>
      </c>
    </row>
    <row r="2">
      <c r="B2" s="64" t="str">
        <f>+B1*23</f>
        <v>#ERROR!</v>
      </c>
    </row>
    <row r="4">
      <c r="A4" s="63" t="str">
        <f>+A1*8</f>
        <v>#ERROR!</v>
      </c>
      <c r="B4" s="65" t="str">
        <f>+A4+B2</f>
        <v>#ERROR!</v>
      </c>
    </row>
    <row r="11">
      <c r="A11" s="61">
        <v>1.0</v>
      </c>
      <c r="B11" s="64">
        <f>(3634104/30)*24</f>
        <v>2907283.2</v>
      </c>
      <c r="C11" s="61" t="s">
        <v>52</v>
      </c>
    </row>
    <row r="12">
      <c r="A12" s="61"/>
      <c r="B12" s="64">
        <f>(3634104*8)</f>
        <v>29072832</v>
      </c>
      <c r="C12" s="61" t="s">
        <v>53</v>
      </c>
    </row>
    <row r="13">
      <c r="A13" s="61"/>
      <c r="B13" s="64">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