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PWtaE7a95z9YFjKvhTa2BJ1+7nZO+67MNbHVmY6Psz8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<sst xmlns="http://schemas.openxmlformats.org/spreadsheetml/2006/main" count="55" uniqueCount="54">
  <si>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</si>
  <si>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</si>
  <si>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</si>
  <si>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</si>
  <si>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</si>
  <si>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</si>
  <si>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</si>
  <si>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</si>
  <si>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</si>
  <si>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</si>
  <si>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</si>
  <si>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del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</si>
  <si>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</si>
  <si>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</si>
  <si>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</si>
  <si>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</si>
  <si>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</si>
  <si>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</si>
  <si>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</si>
  <si>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</si>
  <si>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</si>
  <si>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</si>
  <si>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LA PRESTACIÓN DE SERVICIOS DE APOYO A LA GESTION DE UN TECNOLOGO EN GESTION DE INDUSTRIAS CREATIVAS COMO FOTOGRAFO PARA EL CONVENIO IM-022-2023 EN LA EMPRESA JCA STORE con Nit 1.121.947.958-5, EN LA COFINANCIACIÓN PARA EL DESARROLLO DE LAS CAPACIDADES EN GESTIÓN DE LA INNOVACIÓN CON ÉNFASIS EN BIODIVERSIDAD PARA LAS EMPRESAS DEL SECTOR TURISMO, ECONOMÍA NARANJA, AGROPECUARIO Y AGROINDUSTRIAL QUE APALANQUEN LA
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</si>
  <si>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</si>
  <si>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</si>
  <si>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</si>
  <si>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</si>
  <si>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</si>
  <si>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</si>
  <si>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</si>
  <si>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</si>
  <si>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</si>
  <si>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</si>
  <si>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</si>
  <si>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</si>
  <si>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</si>
  <si>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</si>
  <si>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</si>
  <si>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</si>
  <si>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JORDAN GERMAN FLOREZ CUBIDES</t>
  </si>
  <si>
    <t>1.Captura de fotografías para las campañas que vaya a realizar la empresa JCA.
2. Edición y entrega de fotografías en formatos para publicar en redes sociales.
3. Presentar un informe mensual de actividades incluyendo anexos y soportes.
4. Realizar el correcto archivo documental físico y digital en la plataforma DRIVE del proyecto.
5. Encontrarse al día por concepto de seguridad social, ARL y prestaciones sociales para el pago (Cuando aplique).
6. Las demás actividades que le sean solicitadas de acuerdo con el objeto contractual.</t>
  </si>
  <si>
    <t>1. Informe de actividades 1 final.
2. Entregar fotografias de las campañas de JCA, editadas y  en formato para publicar en redes sociales.</t>
  </si>
  <si>
    <t>MES</t>
  </si>
  <si>
    <t>Se realizarán un unico pago así: 
Pago 1: un unico pago por valor de $4,000,000 a la entrega de fotografias de las campañas de JCA, editadas y  en formato para publicar en redes sociales con evidencia fotografica  , y previa presentación de informe de actividades ejecutadas e informe de supervisión.
Para el pago,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</si>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</sst>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0" fontId="3" numFmtId="0" xfId="0" applyAlignment="1" applyBorder="1" applyFont="1">
      <alignment shrinkToFit="0" vertical="center" wrapText="1"/>
    </xf>
    <xf quotePrefix="1" borderId="21" fillId="0" fontId="3" numFmtId="0" xfId="0" applyAlignment="1" applyBorder="1" applyFont="1">
      <alignment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4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77.75" customHeight="1">
      <c r="A12" s="32">
        <v>1.0</v>
      </c>
      <c r="B12" s="33" t="s">
        <v>38</v>
      </c>
      <c r="C12" s="32" t="s">
        <v>2</v>
      </c>
      <c r="D12" s="34">
        <v>1.121911461E9</v>
      </c>
      <c r="E12" s="33" t="s">
        <v>39</v>
      </c>
      <c r="F12" s="35" t="s">
        <v>40</v>
      </c>
      <c r="G12" s="36" t="s">
        <v>41</v>
      </c>
      <c r="H12" s="37">
        <v>45101.0</v>
      </c>
      <c r="I12" s="37">
        <v>45130.0</v>
      </c>
      <c r="J12" s="33">
        <v>1.0</v>
      </c>
      <c r="K12" s="32">
        <v>1.0</v>
      </c>
      <c r="L12" s="32" t="s">
        <v>42</v>
      </c>
      <c r="M12" s="38">
        <v>4000000.0</v>
      </c>
      <c r="N12" s="38">
        <f>+J12*M12</f>
        <v>4000000</v>
      </c>
      <c r="O12" s="39" t="s">
        <v>43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44</v>
      </c>
      <c r="B13" s="43"/>
      <c r="C13" s="44">
        <v>45099.0</v>
      </c>
      <c r="D13" s="45" t="s">
        <v>45</v>
      </c>
      <c r="E13" s="44">
        <v>45103.0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4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4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1" t="s">
        <v>50</v>
      </c>
      <c r="B16" s="52"/>
      <c r="C16" s="52"/>
      <c r="D16" s="53"/>
      <c r="E16" s="54" t="s">
        <v>51</v>
      </c>
      <c r="F16" s="52"/>
      <c r="G16" s="52"/>
      <c r="H16" s="52"/>
      <c r="I16" s="52"/>
      <c r="J16" s="52"/>
      <c r="K16" s="52"/>
      <c r="L16" s="52"/>
      <c r="M16" s="52"/>
      <c r="N16" s="52"/>
      <c r="O16" s="5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6"/>
      <c r="F35" s="6"/>
      <c r="G35" s="6"/>
      <c r="H35" s="6"/>
      <c r="I35" s="6"/>
      <c r="J35" s="6"/>
      <c r="K35" s="6"/>
      <c r="L35" s="6"/>
      <c r="M35" s="6"/>
      <c r="N35" s="6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6"/>
      <c r="F36" s="6"/>
      <c r="G36" s="6"/>
      <c r="H36" s="6"/>
      <c r="I36" s="6"/>
      <c r="J36" s="6"/>
      <c r="K36" s="6"/>
      <c r="L36" s="6"/>
      <c r="M36" s="6"/>
      <c r="N36" s="6"/>
      <c r="O36" s="5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6"/>
      <c r="F37" s="6"/>
      <c r="G37" s="6"/>
      <c r="H37" s="6"/>
      <c r="I37" s="6"/>
      <c r="J37" s="6"/>
      <c r="K37" s="6"/>
      <c r="L37" s="6"/>
      <c r="M37" s="6"/>
      <c r="N37" s="6"/>
      <c r="O37" s="5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8"/>
      <c r="B989" s="58"/>
      <c r="C989" s="58"/>
      <c r="D989" s="58"/>
      <c r="E989" s="5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>
      <c r="A990" s="58"/>
      <c r="B990" s="58"/>
      <c r="C990" s="58"/>
      <c r="D990" s="58"/>
      <c r="E990" s="59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>
      <c r="A991" s="58"/>
      <c r="B991" s="58"/>
      <c r="C991" s="58"/>
      <c r="D991" s="58"/>
      <c r="E991" s="59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>
      <c r="A992" s="58"/>
      <c r="B992" s="58"/>
      <c r="C992" s="58"/>
      <c r="D992" s="58"/>
      <c r="E992" s="59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>
      <c r="A993" s="58"/>
      <c r="B993" s="58"/>
      <c r="C993" s="58"/>
      <c r="D993" s="58"/>
      <c r="E993" s="59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5.14"/>
    <col customWidth="1" min="3" max="26" width="10.71"/>
  </cols>
  <sheetData>
    <row r="1">
      <c r="A1" s="60">
        <f>+'SOLICITUD DE CONTRATO '!M12</f>
        <v>4000000</v>
      </c>
      <c r="B1" s="61">
        <f>+A1/30</f>
        <v>133333.3333</v>
      </c>
    </row>
    <row r="2">
      <c r="B2" s="61">
        <f>+B1*23</f>
        <v>3066666.667</v>
      </c>
    </row>
    <row r="4">
      <c r="A4" s="60">
        <f>+A1*8</f>
        <v>32000000</v>
      </c>
      <c r="B4" s="62">
        <f>+A4+B2</f>
        <v>35066666.67</v>
      </c>
    </row>
    <row r="11">
      <c r="A11" s="58">
        <v>1.0</v>
      </c>
      <c r="B11" s="61">
        <f>(3634104/30)*24</f>
        <v>2907283.2</v>
      </c>
      <c r="C11" s="58" t="s">
        <v>52</v>
      </c>
    </row>
    <row r="12">
      <c r="A12" s="58"/>
      <c r="B12" s="61">
        <f>(3634104*8)</f>
        <v>29072832</v>
      </c>
      <c r="C12" s="58" t="s">
        <v>53</v>
      </c>
    </row>
    <row r="13">
      <c r="A13" s="58"/>
      <c r="B13" s="61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