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2DLwm4730FBplJ2Oi3jcGixRf5H6chNzdEB1NZemH8Q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<sst xmlns="http://schemas.openxmlformats.org/spreadsheetml/2006/main" count="56" uniqueCount="55">
  <si>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</si>
  <si>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</si>
  <si>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</si>
  <si>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</si>
  <si>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</si>
  <si>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</si>
  <si>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</si>
  <si>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</si>
  <si>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</si>
  <si>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</si>
  <si>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</si>
  <si>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</si>
  <si>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</si>
  <si>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</si>
  <si>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</si>
  <si>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</si>
  <si>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</si>
  <si>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</si>
  <si>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</si>
  <si>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</si>
  <si>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</si>
  <si>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</si>
  <si>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>PRESTACION DE SERVICIOS DE UN PSICOLOGO EN LA EJECUCION DEL CONVENIO IM -24-2023 SUSCRITO CON LA EMPRESA HRS RODRIGUEZ EDUCACION - TURISMO Y CULTURA CON NIT 112213770-4 EN EL MARCO DEL PROYECTO IMPULSA META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</si>
  <si>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</si>
  <si>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</si>
  <si>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</si>
  <si>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</si>
  <si>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</si>
  <si>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</si>
  <si>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</si>
  <si>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</si>
  <si>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</si>
  <si>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</si>
  <si>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</si>
  <si>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</si>
  <si>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</si>
  <si>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</si>
  <si>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</si>
  <si>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</si>
  <si>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1122128366 - ACACIAS</t>
  </si>
  <si>
    <t>ANA MARÍA ZAPATA VEÑLASQUEZ</t>
  </si>
  <si>
    <t xml:space="preserve">1. Diseñar de instrumento de riesgos Psicosociales.
2. Diseñar instrumentos de aplicación psicometricos.
3. Presentar un informe mensual de actividades incluyendo anexos y soportes. 
4. Realizar el correcto archivo documental físico y digital en la plataforma DRIVE del proyecto.
5. Encontrarse al día por concepto de seguridad social, Arl y prestaciones sociales para el respectivo proceso de pago (Sí aplica). 
6. Las demás actividades que le sean solicitadas de acuerdo con el objeto contractual.
</t>
  </si>
  <si>
    <t xml:space="preserve">1, Entrega del Infome con evidencias del diseño y aplicación de instrumentos de riesgos psicosociales.
2. Entrega del Infome con evidencias del diseño y aplicación de instrumentos de aplicación psicometricos. </t>
  </si>
  <si>
    <t>MES</t>
  </si>
  <si>
    <t xml:space="preserve">
Se realizarán dos pagos así: 
Pago 1: un primer pago por valor de $650.000 a la entrega de la Entrega del Infome con evidencias del diseño y aplicación de instrumentos de riesgos psicosociales., y previa presentación de informe de actividades ejecutadas, informe de supervisión.
Pago 2: un último pago por valor de $650.000 a la entrega de Entrega del Infome con evidencias del diseño y aplicación de instrumentos de aplicación psicometricos. y previa presentación de informe de actividades ejecutadas, informe de supervisión.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supervisor).
</t>
  </si>
  <si>
    <t>FECHA DE INICIO DE SOLICITUD:</t>
  </si>
  <si>
    <t>FECHA DE FINALIZACION DE SOLICITUD:</t>
  </si>
  <si>
    <t xml:space="preserve">NOMBRE Y CC SUPERVISOR DEL CONTRATO </t>
  </si>
  <si>
    <t>MARIA ALEJANDRA VELASQUEZ LÓPEZ - CC 40330674</t>
  </si>
  <si>
    <t>NOMBRE DE QUIEN SOLICITA</t>
  </si>
  <si>
    <t>HARRISON JAIME PARRA HERNANDEZ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</si>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</sst>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45075.0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10.5" customHeight="1">
      <c r="A12" s="31">
        <v>1.0</v>
      </c>
      <c r="B12" s="32" t="s">
        <v>38</v>
      </c>
      <c r="C12" s="31" t="s">
        <v>2</v>
      </c>
      <c r="D12" s="33" t="s">
        <v>39</v>
      </c>
      <c r="E12" s="32" t="s">
        <v>40</v>
      </c>
      <c r="F12" s="25" t="s">
        <v>41</v>
      </c>
      <c r="G12" s="25" t="s">
        <v>42</v>
      </c>
      <c r="H12" s="34">
        <v>45091.0</v>
      </c>
      <c r="I12" s="34">
        <v>45151.0</v>
      </c>
      <c r="J12" s="32">
        <v>2.0</v>
      </c>
      <c r="K12" s="31">
        <v>1.0</v>
      </c>
      <c r="L12" s="31" t="s">
        <v>43</v>
      </c>
      <c r="M12" s="35">
        <v>650000.0</v>
      </c>
      <c r="N12" s="35">
        <f>+J12*M12</f>
        <v>1300000</v>
      </c>
      <c r="O12" s="25" t="s">
        <v>44</v>
      </c>
      <c r="P12" s="36"/>
      <c r="Q12" s="36"/>
      <c r="R12" s="37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ht="48.0" customHeight="1">
      <c r="A13" s="38" t="s">
        <v>45</v>
      </c>
      <c r="B13" s="39"/>
      <c r="C13" s="40">
        <v>45075.0</v>
      </c>
      <c r="D13" s="41" t="s">
        <v>46</v>
      </c>
      <c r="E13" s="40">
        <v>45078.0</v>
      </c>
      <c r="F13" s="42"/>
      <c r="G13" s="42"/>
      <c r="H13" s="42"/>
      <c r="I13" s="43"/>
      <c r="J13" s="42"/>
      <c r="K13" s="42"/>
      <c r="L13" s="42"/>
      <c r="M13" s="44"/>
      <c r="N13" s="42"/>
      <c r="O13" s="45"/>
      <c r="P13" s="6"/>
      <c r="Q13" s="6"/>
      <c r="R13" s="4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47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3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8" t="s">
        <v>51</v>
      </c>
      <c r="B16" s="49"/>
      <c r="C16" s="49"/>
      <c r="D16" s="50"/>
      <c r="E16" s="51" t="s">
        <v>52</v>
      </c>
      <c r="F16" s="49"/>
      <c r="G16" s="49"/>
      <c r="H16" s="49"/>
      <c r="I16" s="49"/>
      <c r="J16" s="49"/>
      <c r="K16" s="49"/>
      <c r="L16" s="49"/>
      <c r="M16" s="49"/>
      <c r="N16" s="49"/>
      <c r="O16" s="52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3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3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3"/>
      <c r="F35" s="6"/>
      <c r="G35" s="6"/>
      <c r="H35" s="6"/>
      <c r="I35" s="6"/>
      <c r="J35" s="6"/>
      <c r="K35" s="6"/>
      <c r="L35" s="6"/>
      <c r="M35" s="6"/>
      <c r="N35" s="6"/>
      <c r="O35" s="5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3"/>
      <c r="F36" s="6"/>
      <c r="G36" s="6"/>
      <c r="H36" s="6"/>
      <c r="I36" s="6"/>
      <c r="J36" s="6"/>
      <c r="K36" s="6"/>
      <c r="L36" s="6"/>
      <c r="M36" s="6"/>
      <c r="N36" s="6"/>
      <c r="O36" s="5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3"/>
      <c r="F37" s="6"/>
      <c r="G37" s="6"/>
      <c r="H37" s="6"/>
      <c r="I37" s="6"/>
      <c r="J37" s="6"/>
      <c r="K37" s="6"/>
      <c r="L37" s="6"/>
      <c r="M37" s="6"/>
      <c r="N37" s="6"/>
      <c r="O37" s="54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3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3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3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3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3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3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3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3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3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3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3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3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3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3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3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3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3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3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3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3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3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3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3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3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3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3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3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3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3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3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3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3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3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3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3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3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3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3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3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3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3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3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3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3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3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3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3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3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3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3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3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3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3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3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3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3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3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3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3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3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3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3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3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3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3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3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3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3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3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3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3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3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3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3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3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3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3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3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3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3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3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3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3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3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3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3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3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3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3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3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3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3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3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3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3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3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3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3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3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3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3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3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3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3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3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3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3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3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3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3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3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3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3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3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3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3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3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3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3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3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3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3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3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3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3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3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3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3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3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3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3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3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3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3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3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3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3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3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3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3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3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3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3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3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3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3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3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3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3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3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3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3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3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3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3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3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3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3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3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3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3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3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3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3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3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3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3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3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3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3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3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3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3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3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3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3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3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3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3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3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3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3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3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3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3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3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3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3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3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3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3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3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3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3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3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3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3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3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3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3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3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3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3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3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3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3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3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3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3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3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3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3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3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3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3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3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3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3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3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3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3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3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3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3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3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3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3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3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3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3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3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3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3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3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3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3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3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3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3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3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3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3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3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3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3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3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3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3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3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3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3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3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3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3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3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3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3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3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3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3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3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3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3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3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3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3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3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3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3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3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3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3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3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3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3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3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3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3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3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3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3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3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3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3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3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3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3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3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3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3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3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3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3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3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3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3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3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3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3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3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3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3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3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3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3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3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3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3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3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3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3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3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3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3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3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3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3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3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3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3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3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3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3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3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3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3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3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3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3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3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3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3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3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3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3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3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3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3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3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3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3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3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3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3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3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3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3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3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3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3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3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3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3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3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3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3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3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3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3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3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3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3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3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3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3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3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3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3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3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3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3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3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3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3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3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3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3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3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3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3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3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3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3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3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3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3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3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3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3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3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3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3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3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3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3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3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3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3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3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3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3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3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3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3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3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3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3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3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3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3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3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3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3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3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3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3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3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3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3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3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3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3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3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3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3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3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3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3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3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3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3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3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3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3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3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3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3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3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3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3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3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3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3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3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3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3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3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3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3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3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3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3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3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3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3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3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3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3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3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3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3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3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3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3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3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3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3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3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3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3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3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3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3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3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3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3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3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3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3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3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3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3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3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3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3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3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3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3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3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3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3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3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3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3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3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3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3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3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3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3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3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3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3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3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3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3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3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3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3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3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3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3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3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3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3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3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3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3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3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3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3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3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3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3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3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3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3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3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3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3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3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3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3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3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3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3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3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3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3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3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3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3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3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3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3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3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3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3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3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3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3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3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3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3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3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3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3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3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3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3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3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3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3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3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3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3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3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3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3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3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3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3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3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3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3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3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3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3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3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3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3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3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3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3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3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3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3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3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3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3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3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3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3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3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3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3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3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3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3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3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3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3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3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3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3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3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3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3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3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3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3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3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3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3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3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3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3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3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3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3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3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3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3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3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3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3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3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3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3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3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3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3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3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3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3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3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3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3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3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3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3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3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3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3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3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3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3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3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3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3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3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3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3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3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3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3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3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3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3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3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3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3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3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3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3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3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3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3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3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3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3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3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3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3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3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3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3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3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3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3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3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3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3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3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3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3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3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3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3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3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3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3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3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3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3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3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3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3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3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3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3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3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3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3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3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3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3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3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3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3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3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3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3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3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3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3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3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3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3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3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5"/>
      <c r="B989" s="55"/>
      <c r="C989" s="55"/>
      <c r="D989" s="55"/>
      <c r="E989" s="56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</row>
    <row r="990">
      <c r="A990" s="55"/>
      <c r="B990" s="55"/>
      <c r="C990" s="55"/>
      <c r="D990" s="55"/>
      <c r="E990" s="56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</row>
    <row r="991">
      <c r="A991" s="55"/>
      <c r="B991" s="55"/>
      <c r="C991" s="55"/>
      <c r="D991" s="55"/>
      <c r="E991" s="56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</row>
    <row r="992">
      <c r="A992" s="55"/>
      <c r="B992" s="55"/>
      <c r="C992" s="55"/>
      <c r="D992" s="55"/>
      <c r="E992" s="56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</row>
    <row r="993">
      <c r="A993" s="55"/>
      <c r="B993" s="55"/>
      <c r="C993" s="55"/>
      <c r="D993" s="55"/>
      <c r="E993" s="56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7">
        <f>+'SOLICITUD DE CONTRATO '!M12</f>
        <v>650000</v>
      </c>
      <c r="B1" s="58">
        <f>+A1/30</f>
        <v>21666.66667</v>
      </c>
    </row>
    <row r="2">
      <c r="B2" s="58">
        <f>+B1*23</f>
        <v>498333.3333</v>
      </c>
    </row>
    <row r="4">
      <c r="A4" s="57">
        <f>+A1*8</f>
        <v>5200000</v>
      </c>
      <c r="B4" s="59">
        <f>+A4+B2</f>
        <v>5698333.333</v>
      </c>
    </row>
    <row r="11">
      <c r="A11" s="60">
        <v>1.0</v>
      </c>
      <c r="B11" s="58">
        <f>(3634104/30)*24</f>
        <v>2907283.2</v>
      </c>
      <c r="C11" s="55" t="s">
        <v>53</v>
      </c>
    </row>
    <row r="12">
      <c r="A12" s="55"/>
      <c r="B12" s="58">
        <f>(3634104*8)</f>
        <v>29072832</v>
      </c>
      <c r="C12" s="55" t="s">
        <v>54</v>
      </c>
    </row>
    <row r="13">
      <c r="A13" s="55"/>
      <c r="B13" s="58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