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yITCDFthWrFu5axp96F0ZT4Tj3CsTozdw5AVPXULpFE="/>
    </ext>
  </extLst>
</workbook>
</file>

<file path=xl/comments1.xml><?xml version="1.0" encoding="utf-8"?>
<comments xmlns:r="http://schemas.openxmlformats.org/officeDocument/2006/relationships" xmlns="http://schemas.openxmlformats.org/spreadsheetml/2006/main">
  <authors>
    <author/>
  </authors>
  <commentList>
    <comment authorId="0" ref="N12">
      <text>
        <t xml:space="preserve">======
ID#AAAAxrlpLcM
Equipo    (2023-05-26 13:42:31)
Valor total $5,000,000</t>
      </text>
    </comment>
  </commentList>
  <extLst>
    <ext uri="GoogleSheetsCustomDataVersion2">
      <go:sheetsCustomData xmlns:go="http://customooxmlschemas.google.com/" r:id="rId1" roundtripDataSignature="AMtx7mhDAA2ueux+NBQDFqqu4UhQbxVPdA=="/>
    </ext>
  </extLst>
</comments>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<sst xmlns="http://schemas.openxmlformats.org/spreadsheetml/2006/main" count="56" uniqueCount="55">
  <si>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</si>
  <si>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</si>
  <si>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</si>
  <si>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</si>
  <si>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</si>
  <si>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</si>
  <si>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</si>
  <si>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</si>
  <si>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</si>
  <si>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</si>
  <si>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</si>
  <si>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</si>
  <si>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</si>
  <si>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</si>
  <si>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</si>
  <si>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</si>
  <si>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</si>
  <si>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</si>
  <si>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</si>
  <si>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</si>
  <si>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</si>
  <si>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</si>
  <si>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CONTRATAR LA PRESTACIÓN DE UN ADMINISTRADOR DE EMPRESAS EN LA EJECUCIÓN DEL CONVENIO IM-21-2023 SUSCRITO CON LA EMPRESA LÁCTEOS OASIS CON NIT 15,385,035-4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</si>
  <si>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</si>
  <si>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</si>
  <si>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</si>
  <si>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</si>
  <si>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</si>
  <si>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</si>
  <si>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</si>
  <si>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</si>
  <si>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</si>
  <si>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</si>
  <si>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</si>
  <si>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</si>
  <si>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</si>
  <si>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</si>
  <si>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</si>
  <si>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</si>
  <si>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 xml:space="preserve">SANDRA PATRICIA GARCIA CORREA </t>
  </si>
  <si>
    <t xml:space="preserve">1. Mercadeo: Identificacion del publico objetivo, insarlar canales de PQR´S y definir estrategia comercial y publicitaria.
2. Plan Organizacional: Capacidad ingentral, humanizacion del servicio e implementar la comunicación asertiva entre los diferentes agentes.
3. Plan Operacional: Organigrama y manual de funciones, identificacion del sistema de costos, estandarizacion del tiempo de preparacion por entrega o pedido.
4. Apoyo Operativo: estrategias de innovacion en la presentacion del servicio y organización del cronograma de tareas.
5. Presentar un informe mensual de actividades incluyendo anexos y soportes. 
6. Realizar el correcto archivo documental físico y digital en la plataforma DRIVE del proyecto.
7. Encontrarse al día por concepto de seguridad social, Arl y prestaciones sociales para el respectivo proceso de pago (Sí aplica). 
8. Las demás actividades que le sean solicitadas de acuerdo con el objeto contractual.
</t>
  </si>
  <si>
    <t>1. Entrega de la Estrategia comercial para la empresa LACTEOS OASIS.
2. Realizar informe de entrega de las estrategias de innovación en la presentación del servicio de la empresa LACTEOS OASIS.
3. Realizar entrega del cronograma de tareas de la empresa LACTEOS OASIS.
4. Entrega del Plan Organizacional para la empresa LACTEOS OASIS,
5. Entrega del Plan Operacional para la empresa LACTEOS OASIS,</t>
  </si>
  <si>
    <t>2 MESES Y 24 DIAS</t>
  </si>
  <si>
    <t>MES</t>
  </si>
  <si>
    <t xml:space="preserve">Se realizarán tres pagos así: 
Pago 1: Un primer pago por valor de $1.667.000 a la entrega de Entrega de la Estrategia comercial para la empresa LACTEOS OASIS. y previa presentación de informe de actividades ejecutadas, informe de supervisión y acreditar los pagos al Sistema Integral de Seguridad Social y Aportes Parafiscales. 
Pago 2: Un segundo pago por valor de $1.667.000 a la entrega de: Realizar informe de entrega de las estrategias de innovación en la presentación del servicio de la empresa LACTEOS OASIS. y  Realizar entrega del cronograma de tareas de la empresa LACTEOS OASIS, y previa presentación de informe de actividades ejecutadas, informe de supervisión y acreditar los pagos al Sistema Integral de Seguridad Social y Aportes Parafiscales. 
Pago 3: Un tercer y último pago por valor de $1.666.000 a la entrega de: Entrega del Plan Organizacional para la empresa LACTEOS OASIS, y Entrega del Plan Operacional para la empresa LACTEOS OASIS,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
</t>
  </si>
  <si>
    <t>FECHA DE INICIO DE SOLICITUD:</t>
  </si>
  <si>
    <t>FECHA DE FINALIZACION DE SOLICITUD:</t>
  </si>
  <si>
    <t xml:space="preserve">NOMBRE Y CC SUPERVISOR DEL CONTRATO </t>
  </si>
  <si>
    <t>MARIA ALEJANDRA VELSAQUEZ LOPEZ - CC 40330674</t>
  </si>
  <si>
    <t>NOMBRE DE QUIEN SOLICITA</t>
  </si>
  <si>
    <t>HARRISON JAIME PARRA HERNANDEZ</t>
  </si>
  <si>
    <t>CARGO DE QUIEN SOLICITA</t>
  </si>
  <si>
    <t>ASESOR TECNICO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</si>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</sst>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6">
    <font>
      <sz val="11.0"/>
      <color theme="1"/>
      <name val="Calibri"/>
      <scheme val="minor"/>
    </font>
    <font>
      <b/>
      <sz val="11.0"/>
      <color theme="1"/>
      <name val="Calibri"/>
    </font>
    <font/>
    <font>
      <sz val="11.0"/>
      <color theme="1"/>
      <name val="Calibri"/>
    </font>
    <font>
      <sz val="11.0"/>
      <color rgb="FF000000"/>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4"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readingOrder="0" vertical="center"/>
    </xf>
    <xf borderId="21" fillId="2" fontId="3" numFmtId="164"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21" fillId="2" fontId="3" numFmtId="165" xfId="0" applyAlignment="1" applyBorder="1" applyFont="1" applyNumberFormat="1">
      <alignment horizontal="center" vertical="center"/>
    </xf>
    <xf borderId="21" fillId="2" fontId="4"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164" xfId="0" applyAlignment="1" applyBorder="1" applyFont="1" applyNumberFormat="1">
      <alignment horizontal="center" readingOrder="0"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readingOrder="0"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5" numFmtId="0" xfId="0"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f>C13</f>
        <v>45079</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404.25" customHeight="1">
      <c r="A12" s="31">
        <v>1.0</v>
      </c>
      <c r="B12" s="32" t="s">
        <v>38</v>
      </c>
      <c r="C12" s="31" t="s">
        <v>2</v>
      </c>
      <c r="D12" s="33">
        <v>4.042931E7</v>
      </c>
      <c r="E12" s="32" t="s">
        <v>39</v>
      </c>
      <c r="F12" s="34" t="s">
        <v>40</v>
      </c>
      <c r="G12" s="34" t="s">
        <v>41</v>
      </c>
      <c r="H12" s="35">
        <v>45086.0</v>
      </c>
      <c r="I12" s="36">
        <v>45168.0</v>
      </c>
      <c r="J12" s="37" t="s">
        <v>42</v>
      </c>
      <c r="K12" s="31">
        <v>1.0</v>
      </c>
      <c r="L12" s="31" t="s">
        <v>43</v>
      </c>
      <c r="M12" s="38">
        <v>1667000.0</v>
      </c>
      <c r="N12" s="38">
        <f>1667000+1667000+1666000</f>
        <v>5000000</v>
      </c>
      <c r="O12" s="39" t="s">
        <v>44</v>
      </c>
      <c r="P12" s="40"/>
      <c r="Q12" s="40"/>
      <c r="R12" s="41"/>
      <c r="S12" s="40"/>
      <c r="T12" s="40"/>
      <c r="U12" s="40"/>
      <c r="V12" s="40"/>
      <c r="W12" s="40"/>
      <c r="X12" s="40"/>
      <c r="Y12" s="40"/>
      <c r="Z12" s="40"/>
      <c r="AA12" s="40"/>
      <c r="AB12" s="40"/>
      <c r="AC12" s="40"/>
      <c r="AD12" s="40"/>
      <c r="AE12" s="40"/>
    </row>
    <row r="13" ht="48.0" customHeight="1">
      <c r="A13" s="42" t="s">
        <v>45</v>
      </c>
      <c r="B13" s="43"/>
      <c r="C13" s="44">
        <v>45079.0</v>
      </c>
      <c r="D13" s="45" t="s">
        <v>46</v>
      </c>
      <c r="E13" s="46">
        <v>45082.0</v>
      </c>
      <c r="F13" s="47"/>
      <c r="G13" s="47"/>
      <c r="H13" s="47"/>
      <c r="I13" s="48"/>
      <c r="J13" s="47"/>
      <c r="K13" s="47"/>
      <c r="L13" s="47"/>
      <c r="M13" s="49"/>
      <c r="N13" s="47"/>
      <c r="O13" s="50"/>
      <c r="P13" s="6"/>
      <c r="Q13" s="6"/>
      <c r="R13" s="51"/>
      <c r="S13" s="6"/>
      <c r="T13" s="6"/>
      <c r="U13" s="6"/>
      <c r="V13" s="6"/>
      <c r="W13" s="6"/>
      <c r="X13" s="6"/>
      <c r="Y13" s="6"/>
      <c r="Z13" s="6"/>
      <c r="AA13" s="6"/>
      <c r="AB13" s="6"/>
      <c r="AC13" s="6"/>
      <c r="AD13" s="6"/>
      <c r="AE13" s="6"/>
    </row>
    <row r="14" ht="33.75" customHeight="1">
      <c r="A14" s="22" t="s">
        <v>47</v>
      </c>
      <c r="B14" s="21"/>
      <c r="C14" s="21"/>
      <c r="D14" s="19"/>
      <c r="E14" s="52" t="s">
        <v>48</v>
      </c>
      <c r="F14" s="21"/>
      <c r="G14" s="21"/>
      <c r="H14" s="21"/>
      <c r="I14" s="21"/>
      <c r="J14" s="21"/>
      <c r="K14" s="21"/>
      <c r="L14" s="21"/>
      <c r="M14" s="21"/>
      <c r="N14" s="21"/>
      <c r="O14" s="10"/>
      <c r="P14" s="6"/>
      <c r="Q14" s="6"/>
      <c r="R14" s="51"/>
      <c r="S14" s="6"/>
      <c r="T14" s="6"/>
      <c r="U14" s="6"/>
      <c r="V14" s="6"/>
      <c r="W14" s="6"/>
      <c r="X14" s="6"/>
      <c r="Y14" s="6"/>
      <c r="Z14" s="6"/>
      <c r="AA14" s="6"/>
      <c r="AB14" s="6"/>
      <c r="AC14" s="6"/>
      <c r="AD14" s="6"/>
      <c r="AE14" s="6"/>
    </row>
    <row r="15">
      <c r="A15" s="22" t="s">
        <v>49</v>
      </c>
      <c r="B15" s="21"/>
      <c r="C15" s="21"/>
      <c r="D15" s="19"/>
      <c r="E15" s="52"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3" t="s">
        <v>51</v>
      </c>
      <c r="B16" s="54"/>
      <c r="C16" s="54"/>
      <c r="D16" s="55"/>
      <c r="E16" s="56" t="s">
        <v>52</v>
      </c>
      <c r="F16" s="54"/>
      <c r="G16" s="54"/>
      <c r="H16" s="54"/>
      <c r="I16" s="54"/>
      <c r="J16" s="54"/>
      <c r="K16" s="54"/>
      <c r="L16" s="54"/>
      <c r="M16" s="54"/>
      <c r="N16" s="54"/>
      <c r="O16" s="57"/>
      <c r="P16" s="6"/>
      <c r="Q16" s="6"/>
      <c r="R16" s="6"/>
      <c r="S16" s="6"/>
      <c r="T16" s="6"/>
      <c r="U16" s="6"/>
      <c r="V16" s="6"/>
      <c r="W16" s="6"/>
      <c r="X16" s="6"/>
      <c r="Y16" s="6"/>
      <c r="Z16" s="6"/>
      <c r="AA16" s="6"/>
      <c r="AB16" s="6"/>
      <c r="AC16" s="6"/>
      <c r="AD16" s="6"/>
      <c r="AE16" s="6"/>
    </row>
    <row r="17" ht="15.75" customHeight="1">
      <c r="A17" s="6"/>
      <c r="B17" s="6"/>
      <c r="C17" s="6"/>
      <c r="D17" s="6"/>
      <c r="E17" s="58"/>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8"/>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8"/>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8"/>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8"/>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8"/>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8"/>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8"/>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8"/>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8"/>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8"/>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8"/>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8"/>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8"/>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8"/>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8"/>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8"/>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8"/>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8"/>
      <c r="F35" s="6"/>
      <c r="G35" s="6"/>
      <c r="H35" s="6"/>
      <c r="I35" s="6"/>
      <c r="J35" s="6"/>
      <c r="K35" s="6"/>
      <c r="L35" s="6"/>
      <c r="M35" s="6"/>
      <c r="N35" s="6"/>
      <c r="O35" s="59"/>
      <c r="P35" s="6"/>
      <c r="Q35" s="6"/>
      <c r="R35" s="6"/>
      <c r="S35" s="6"/>
      <c r="T35" s="6"/>
      <c r="U35" s="6"/>
      <c r="V35" s="6"/>
      <c r="W35" s="6"/>
      <c r="X35" s="6"/>
      <c r="Y35" s="6"/>
      <c r="Z35" s="6"/>
      <c r="AA35" s="6"/>
      <c r="AB35" s="6"/>
      <c r="AC35" s="6"/>
      <c r="AD35" s="6"/>
      <c r="AE35" s="6"/>
    </row>
    <row r="36" ht="15.75" customHeight="1">
      <c r="A36" s="6"/>
      <c r="B36" s="6"/>
      <c r="C36" s="6"/>
      <c r="D36" s="6"/>
      <c r="E36" s="58"/>
      <c r="F36" s="6"/>
      <c r="G36" s="6"/>
      <c r="H36" s="6"/>
      <c r="I36" s="6"/>
      <c r="J36" s="6"/>
      <c r="K36" s="6"/>
      <c r="L36" s="6"/>
      <c r="M36" s="6"/>
      <c r="N36" s="6"/>
      <c r="O36" s="59"/>
      <c r="P36" s="6"/>
      <c r="Q36" s="6"/>
      <c r="R36" s="6"/>
      <c r="S36" s="6"/>
      <c r="T36" s="6"/>
      <c r="U36" s="6"/>
      <c r="V36" s="6"/>
      <c r="W36" s="6"/>
      <c r="X36" s="6"/>
      <c r="Y36" s="6"/>
      <c r="Z36" s="6"/>
      <c r="AA36" s="6"/>
      <c r="AB36" s="6"/>
      <c r="AC36" s="6"/>
      <c r="AD36" s="6"/>
      <c r="AE36" s="6"/>
    </row>
    <row r="37" ht="15.75" customHeight="1">
      <c r="A37" s="6"/>
      <c r="B37" s="6"/>
      <c r="C37" s="6"/>
      <c r="D37" s="6"/>
      <c r="E37" s="58"/>
      <c r="F37" s="6"/>
      <c r="G37" s="6"/>
      <c r="H37" s="6"/>
      <c r="I37" s="6"/>
      <c r="J37" s="6"/>
      <c r="K37" s="6"/>
      <c r="L37" s="6"/>
      <c r="M37" s="6"/>
      <c r="N37" s="6"/>
      <c r="O37" s="59"/>
      <c r="P37" s="6"/>
      <c r="Q37" s="6"/>
      <c r="R37" s="6"/>
      <c r="S37" s="6"/>
      <c r="T37" s="6"/>
      <c r="U37" s="6"/>
      <c r="V37" s="6"/>
      <c r="W37" s="6"/>
      <c r="X37" s="6"/>
      <c r="Y37" s="6"/>
      <c r="Z37" s="6"/>
      <c r="AA37" s="6"/>
      <c r="AB37" s="6"/>
      <c r="AC37" s="6"/>
      <c r="AD37" s="6"/>
      <c r="AE37" s="6"/>
    </row>
    <row r="38" ht="15.75" customHeight="1">
      <c r="A38" s="6"/>
      <c r="B38" s="6"/>
      <c r="C38" s="6"/>
      <c r="D38" s="6"/>
      <c r="E38" s="58"/>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8"/>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8"/>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8"/>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8"/>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8"/>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8"/>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8"/>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8"/>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8"/>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8"/>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8"/>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8"/>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8"/>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8"/>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8"/>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8"/>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8"/>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8"/>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8"/>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8"/>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8"/>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8"/>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8"/>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8"/>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8"/>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8"/>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8"/>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8"/>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8"/>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8"/>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8"/>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8"/>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8"/>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8"/>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8"/>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8"/>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8"/>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8"/>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8"/>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8"/>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8"/>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8"/>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8"/>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8"/>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8"/>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8"/>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8"/>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8"/>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8"/>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8"/>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8"/>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8"/>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8"/>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8"/>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8"/>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8"/>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8"/>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8"/>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8"/>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8"/>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8"/>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8"/>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8"/>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8"/>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8"/>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8"/>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8"/>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8"/>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8"/>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8"/>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8"/>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8"/>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8"/>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8"/>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8"/>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8"/>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8"/>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8"/>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8"/>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8"/>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8"/>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8"/>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8"/>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8"/>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8"/>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8"/>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8"/>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8"/>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8"/>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8"/>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8"/>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8"/>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8"/>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8"/>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8"/>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8"/>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8"/>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8"/>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8"/>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8"/>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8"/>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8"/>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8"/>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8"/>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8"/>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8"/>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8"/>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8"/>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8"/>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8"/>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8"/>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8"/>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8"/>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8"/>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8"/>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8"/>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8"/>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8"/>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8"/>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8"/>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8"/>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8"/>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8"/>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8"/>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8"/>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8"/>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8"/>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8"/>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8"/>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8"/>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8"/>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8"/>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8"/>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8"/>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8"/>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8"/>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8"/>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8"/>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8"/>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8"/>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8"/>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8"/>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8"/>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8"/>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8"/>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8"/>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8"/>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8"/>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8"/>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8"/>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8"/>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8"/>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8"/>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8"/>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8"/>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8"/>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8"/>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8"/>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8"/>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8"/>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8"/>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8"/>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8"/>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8"/>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8"/>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8"/>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8"/>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8"/>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8"/>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8"/>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8"/>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8"/>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8"/>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8"/>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8"/>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8"/>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8"/>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8"/>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8"/>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8"/>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8"/>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8"/>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8"/>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8"/>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8"/>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8"/>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8"/>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8"/>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8"/>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8"/>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8"/>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8"/>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8"/>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8"/>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8"/>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8"/>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8"/>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8"/>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8"/>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8"/>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8"/>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8"/>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8"/>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8"/>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8"/>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8"/>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8"/>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8"/>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8"/>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8"/>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8"/>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8"/>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8"/>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8"/>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8"/>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8"/>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8"/>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8"/>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8"/>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8"/>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8"/>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8"/>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8"/>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8"/>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8"/>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8"/>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8"/>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8"/>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8"/>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8"/>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8"/>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8"/>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8"/>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8"/>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8"/>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8"/>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8"/>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8"/>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8"/>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8"/>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8"/>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8"/>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8"/>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8"/>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8"/>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8"/>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8"/>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8"/>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8"/>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8"/>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8"/>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8"/>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8"/>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8"/>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8"/>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8"/>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8"/>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8"/>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8"/>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8"/>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8"/>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8"/>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8"/>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8"/>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8"/>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8"/>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8"/>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8"/>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8"/>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8"/>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8"/>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8"/>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8"/>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8"/>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8"/>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8"/>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8"/>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8"/>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8"/>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8"/>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8"/>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8"/>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8"/>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8"/>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8"/>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8"/>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8"/>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8"/>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8"/>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8"/>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8"/>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8"/>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8"/>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8"/>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8"/>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8"/>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8"/>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8"/>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8"/>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8"/>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8"/>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8"/>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8"/>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8"/>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8"/>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8"/>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8"/>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8"/>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8"/>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8"/>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8"/>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8"/>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8"/>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8"/>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8"/>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8"/>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8"/>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8"/>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8"/>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8"/>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8"/>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8"/>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8"/>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8"/>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8"/>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8"/>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8"/>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8"/>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8"/>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8"/>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8"/>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8"/>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8"/>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8"/>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8"/>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8"/>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8"/>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8"/>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8"/>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8"/>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8"/>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8"/>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8"/>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8"/>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8"/>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8"/>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8"/>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8"/>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8"/>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8"/>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8"/>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8"/>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8"/>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8"/>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8"/>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8"/>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8"/>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8"/>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8"/>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8"/>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8"/>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8"/>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8"/>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8"/>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8"/>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8"/>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8"/>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8"/>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8"/>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8"/>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8"/>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8"/>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8"/>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8"/>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8"/>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8"/>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8"/>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8"/>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8"/>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8"/>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8"/>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8"/>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8"/>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8"/>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8"/>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8"/>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8"/>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8"/>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8"/>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8"/>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8"/>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8"/>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8"/>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8"/>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8"/>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8"/>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8"/>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8"/>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8"/>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8"/>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8"/>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8"/>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8"/>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8"/>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8"/>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8"/>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8"/>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8"/>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8"/>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8"/>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8"/>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8"/>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8"/>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8"/>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8"/>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8"/>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8"/>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8"/>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8"/>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8"/>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8"/>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8"/>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8"/>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8"/>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8"/>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8"/>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8"/>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8"/>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8"/>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8"/>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8"/>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8"/>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8"/>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8"/>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8"/>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8"/>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8"/>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8"/>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8"/>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8"/>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8"/>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8"/>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8"/>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8"/>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8"/>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8"/>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8"/>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8"/>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8"/>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8"/>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8"/>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8"/>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8"/>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8"/>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8"/>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8"/>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8"/>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8"/>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8"/>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8"/>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8"/>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8"/>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8"/>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8"/>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8"/>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8"/>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8"/>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8"/>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8"/>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8"/>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8"/>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8"/>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8"/>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8"/>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8"/>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8"/>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8"/>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8"/>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8"/>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8"/>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8"/>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8"/>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8"/>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8"/>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8"/>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8"/>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8"/>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8"/>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8"/>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8"/>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8"/>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8"/>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8"/>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8"/>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8"/>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8"/>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8"/>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8"/>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8"/>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8"/>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8"/>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8"/>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8"/>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8"/>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8"/>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8"/>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8"/>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8"/>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8"/>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8"/>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8"/>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8"/>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8"/>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8"/>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8"/>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8"/>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8"/>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8"/>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8"/>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8"/>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8"/>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8"/>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8"/>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8"/>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8"/>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8"/>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8"/>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8"/>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8"/>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8"/>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8"/>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8"/>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8"/>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8"/>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8"/>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8"/>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8"/>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8"/>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8"/>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8"/>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8"/>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8"/>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8"/>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8"/>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8"/>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8"/>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8"/>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8"/>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8"/>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8"/>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8"/>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8"/>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8"/>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8"/>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8"/>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8"/>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8"/>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8"/>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8"/>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8"/>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8"/>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8"/>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8"/>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8"/>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8"/>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8"/>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8"/>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8"/>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8"/>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8"/>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8"/>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8"/>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8"/>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8"/>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8"/>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8"/>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8"/>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8"/>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8"/>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8"/>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8"/>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8"/>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8"/>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8"/>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8"/>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8"/>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8"/>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8"/>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8"/>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8"/>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8"/>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8"/>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8"/>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8"/>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8"/>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8"/>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8"/>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8"/>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8"/>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8"/>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8"/>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8"/>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8"/>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8"/>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8"/>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8"/>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8"/>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8"/>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8"/>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8"/>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8"/>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8"/>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8"/>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8"/>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8"/>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8"/>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8"/>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8"/>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8"/>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8"/>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8"/>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8"/>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8"/>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8"/>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8"/>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8"/>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8"/>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8"/>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8"/>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8"/>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8"/>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8"/>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8"/>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8"/>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8"/>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8"/>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8"/>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8"/>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8"/>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8"/>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8"/>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8"/>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8"/>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8"/>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8"/>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8"/>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8"/>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8"/>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8"/>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8"/>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8"/>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8"/>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8"/>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8"/>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8"/>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8"/>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8"/>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8"/>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8"/>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8"/>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8"/>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8"/>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8"/>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8"/>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8"/>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8"/>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8"/>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8"/>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8"/>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8"/>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8"/>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8"/>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8"/>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8"/>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8"/>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8"/>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8"/>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8"/>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8"/>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8"/>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8"/>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8"/>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8"/>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8"/>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8"/>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8"/>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8"/>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8"/>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8"/>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8"/>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8"/>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8"/>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8"/>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8"/>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8"/>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8"/>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8"/>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8"/>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8"/>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8"/>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8"/>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8"/>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8"/>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8"/>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8"/>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8"/>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8"/>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8"/>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8"/>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8"/>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8"/>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8"/>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8"/>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8"/>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8"/>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8"/>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8"/>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8"/>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8"/>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8"/>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8"/>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8"/>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8"/>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8"/>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8"/>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8"/>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8"/>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8"/>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8"/>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8"/>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8"/>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8"/>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8"/>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8"/>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8"/>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8"/>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8"/>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8"/>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8"/>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8"/>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8"/>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8"/>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8"/>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8"/>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8"/>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8"/>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8"/>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8"/>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8"/>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8"/>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8"/>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8"/>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8"/>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8"/>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8"/>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8"/>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8"/>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8"/>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8"/>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8"/>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8"/>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8"/>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8"/>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8"/>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8"/>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8"/>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8"/>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8"/>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8"/>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8"/>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8"/>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8"/>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8"/>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8"/>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8"/>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8"/>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8"/>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8"/>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8"/>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8"/>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8"/>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8"/>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8"/>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8"/>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8"/>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8"/>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8"/>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8"/>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8"/>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8"/>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8"/>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8"/>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8"/>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8"/>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8"/>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8"/>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8"/>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8"/>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8"/>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8"/>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8"/>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8"/>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8"/>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8"/>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8"/>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8"/>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8"/>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8"/>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8"/>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8"/>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8"/>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8"/>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8"/>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8"/>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8"/>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8"/>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8"/>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8"/>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8"/>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8"/>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8"/>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8"/>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8"/>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8"/>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8"/>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8"/>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8"/>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8"/>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8"/>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8"/>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8"/>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8"/>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8"/>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8"/>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8"/>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8"/>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8"/>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8"/>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8"/>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8"/>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8"/>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8"/>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8"/>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8"/>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8"/>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8"/>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8"/>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8"/>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8"/>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8"/>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8"/>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8"/>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8"/>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8"/>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8"/>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8"/>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8"/>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8"/>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8"/>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8"/>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8"/>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8"/>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8"/>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8"/>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8"/>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8"/>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8"/>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8"/>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8"/>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8"/>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8"/>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8"/>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8"/>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8"/>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8"/>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8"/>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8"/>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8"/>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8"/>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8"/>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8"/>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8"/>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8"/>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8"/>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8"/>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8"/>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8"/>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8"/>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8"/>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8"/>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8"/>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8"/>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8"/>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8"/>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8"/>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8"/>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8"/>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8"/>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8"/>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8"/>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8"/>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8"/>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8"/>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8"/>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8"/>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8"/>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8"/>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8"/>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8"/>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8"/>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8"/>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8"/>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8"/>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8"/>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8"/>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8"/>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8"/>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8"/>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8"/>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8"/>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8"/>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8"/>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8"/>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8"/>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8"/>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8"/>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8"/>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8"/>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8"/>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8"/>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8"/>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8"/>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8"/>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8"/>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8"/>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8"/>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8"/>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8"/>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8"/>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8"/>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8"/>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8"/>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8"/>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8"/>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8"/>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8"/>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8"/>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8"/>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8"/>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8"/>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0"/>
      <c r="B989" s="60"/>
      <c r="C989" s="60"/>
      <c r="D989" s="60"/>
      <c r="E989" s="61"/>
      <c r="F989" s="60"/>
      <c r="G989" s="60"/>
      <c r="H989" s="60"/>
      <c r="I989" s="60"/>
      <c r="J989" s="60"/>
      <c r="K989" s="60"/>
      <c r="L989" s="60"/>
      <c r="M989" s="60"/>
      <c r="N989" s="60"/>
      <c r="O989" s="60"/>
      <c r="P989" s="60"/>
      <c r="Q989" s="60"/>
      <c r="R989" s="60"/>
      <c r="S989" s="60"/>
      <c r="T989" s="60"/>
      <c r="U989" s="60"/>
      <c r="V989" s="60"/>
      <c r="W989" s="60"/>
      <c r="X989" s="60"/>
      <c r="Y989" s="60"/>
      <c r="Z989" s="60"/>
      <c r="AA989" s="60"/>
      <c r="AB989" s="60"/>
      <c r="AC989" s="60"/>
      <c r="AD989" s="60"/>
      <c r="AE989" s="60"/>
    </row>
    <row r="990">
      <c r="A990" s="60"/>
      <c r="B990" s="60"/>
      <c r="C990" s="60"/>
      <c r="D990" s="60"/>
      <c r="E990" s="61"/>
      <c r="F990" s="60"/>
      <c r="G990" s="60"/>
      <c r="H990" s="60"/>
      <c r="I990" s="60"/>
      <c r="J990" s="60"/>
      <c r="K990" s="60"/>
      <c r="L990" s="60"/>
      <c r="M990" s="60"/>
      <c r="N990" s="60"/>
      <c r="O990" s="60"/>
      <c r="P990" s="60"/>
      <c r="Q990" s="60"/>
      <c r="R990" s="60"/>
      <c r="S990" s="60"/>
      <c r="T990" s="60"/>
      <c r="U990" s="60"/>
      <c r="V990" s="60"/>
      <c r="W990" s="60"/>
      <c r="X990" s="60"/>
      <c r="Y990" s="60"/>
      <c r="Z990" s="60"/>
      <c r="AA990" s="60"/>
      <c r="AB990" s="60"/>
      <c r="AC990" s="60"/>
      <c r="AD990" s="60"/>
      <c r="AE990" s="60"/>
    </row>
    <row r="991">
      <c r="A991" s="60"/>
      <c r="B991" s="60"/>
      <c r="C991" s="60"/>
      <c r="D991" s="60"/>
      <c r="E991" s="61"/>
      <c r="F991" s="60"/>
      <c r="G991" s="60"/>
      <c r="H991" s="60"/>
      <c r="I991" s="60"/>
      <c r="J991" s="60"/>
      <c r="K991" s="60"/>
      <c r="L991" s="60"/>
      <c r="M991" s="60"/>
      <c r="N991" s="60"/>
      <c r="O991" s="60"/>
      <c r="P991" s="60"/>
      <c r="Q991" s="60"/>
      <c r="R991" s="60"/>
      <c r="S991" s="60"/>
      <c r="T991" s="60"/>
      <c r="U991" s="60"/>
      <c r="V991" s="60"/>
      <c r="W991" s="60"/>
      <c r="X991" s="60"/>
      <c r="Y991" s="60"/>
      <c r="Z991" s="60"/>
      <c r="AA991" s="60"/>
      <c r="AB991" s="60"/>
      <c r="AC991" s="60"/>
      <c r="AD991" s="60"/>
      <c r="AE991" s="60"/>
    </row>
    <row r="992">
      <c r="A992" s="60"/>
      <c r="B992" s="60"/>
      <c r="C992" s="60"/>
      <c r="D992" s="60"/>
      <c r="E992" s="61"/>
      <c r="F992" s="60"/>
      <c r="G992" s="60"/>
      <c r="H992" s="60"/>
      <c r="I992" s="60"/>
      <c r="J992" s="60"/>
      <c r="K992" s="60"/>
      <c r="L992" s="60"/>
      <c r="M992" s="60"/>
      <c r="N992" s="60"/>
      <c r="O992" s="60"/>
      <c r="P992" s="60"/>
      <c r="Q992" s="60"/>
      <c r="R992" s="60"/>
      <c r="S992" s="60"/>
      <c r="T992" s="60"/>
      <c r="U992" s="60"/>
      <c r="V992" s="60"/>
      <c r="W992" s="60"/>
      <c r="X992" s="60"/>
      <c r="Y992" s="60"/>
      <c r="Z992" s="60"/>
      <c r="AA992" s="60"/>
      <c r="AB992" s="60"/>
      <c r="AC992" s="60"/>
      <c r="AD992" s="60"/>
      <c r="AE992" s="60"/>
    </row>
    <row r="993">
      <c r="A993" s="60"/>
      <c r="B993" s="60"/>
      <c r="C993" s="60"/>
      <c r="D993" s="60"/>
      <c r="E993" s="61"/>
      <c r="F993" s="60"/>
      <c r="G993" s="60"/>
      <c r="H993" s="60"/>
      <c r="I993" s="60"/>
      <c r="J993" s="60"/>
      <c r="K993" s="60"/>
      <c r="L993" s="60"/>
      <c r="M993" s="60"/>
      <c r="N993" s="60"/>
      <c r="O993" s="60"/>
      <c r="P993" s="60"/>
      <c r="Q993" s="60"/>
      <c r="R993" s="60"/>
      <c r="S993" s="60"/>
      <c r="T993" s="60"/>
      <c r="U993" s="60"/>
      <c r="V993" s="60"/>
      <c r="W993" s="60"/>
      <c r="X993" s="60"/>
      <c r="Y993" s="60"/>
      <c r="Z993" s="60"/>
      <c r="AA993" s="60"/>
      <c r="AB993" s="60"/>
      <c r="AC993" s="60"/>
      <c r="AD993" s="60"/>
      <c r="AE993" s="60"/>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2">
        <f>+'SOLICITUD DE CONTRATO '!M12</f>
        <v>1667000</v>
      </c>
      <c r="B1" s="63">
        <f>+A1/30</f>
        <v>55566.66667</v>
      </c>
    </row>
    <row r="2">
      <c r="B2" s="63">
        <f>+B1*23</f>
        <v>1278033.333</v>
      </c>
    </row>
    <row r="4">
      <c r="A4" s="62">
        <f>+A1*8</f>
        <v>13336000</v>
      </c>
      <c r="B4" s="64">
        <f>+A4+B2</f>
        <v>14614033.33</v>
      </c>
    </row>
    <row r="11">
      <c r="A11" s="65">
        <v>1.0</v>
      </c>
      <c r="B11" s="63">
        <f>(3634104/30)*24</f>
        <v>2907283.2</v>
      </c>
      <c r="C11" s="60" t="s">
        <v>53</v>
      </c>
    </row>
    <row r="12">
      <c r="A12" s="60"/>
      <c r="B12" s="63">
        <f>(3634104*8)</f>
        <v>29072832</v>
      </c>
      <c r="C12" s="60" t="s">
        <v>54</v>
      </c>
    </row>
    <row r="13">
      <c r="A13" s="60"/>
      <c r="B13" s="63">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