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enj71QMa9iJu2v3C0p5ZSHqbWB9e2KAGWfr0iv21rSg="/>
    </ext>
  </extLst>
</workbook>
</file>

<file path=xl/sharedStrings.xml><?xml version="1.0" encoding="utf-8"?>
<sst xmlns="http://schemas.openxmlformats.org/spreadsheetml/2006/main" count="57" uniqueCount="56">
  <si>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</si>
  <si>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</si>
  <si>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</si>
  <si>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</si>
  <si>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</si>
  <si>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</si>
  <si>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</si>
  <si>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</si>
  <si>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</si>
  <si>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</si>
  <si>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</si>
  <si>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</si>
  <si>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</si>
  <si>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</si>
  <si>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</si>
  <si>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</si>
  <si>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</si>
  <si>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</si>
  <si>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</si>
  <si>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</si>
  <si>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X</t>
  </si>
  <si>
    <t>OBJETO DEL CONTRATO</t>
  </si>
  <si>
    <t>CONTRATAR LA PRESTACIÓN DE SERVICIOS DE APOYO A LA GESTION DE UN TÉCNOLOGO EN GUIANZA TURISTICA EN LA EJECUCIÓN DEL CONVENIO IM-24-2023-V9 SUSCRITO CON LA EMPRESA HRS RODRIGUEZ EDUCACION - TURISMO Y CULTURA CON NIT 1122137704-1, EN LA COFINANCIACIÓN PARA EL
DESARROLLO DE LAS CAPACIDADES EN GESTIÓN DE LA INNOVACIÓN CON ÉNFASIS EN BIODIVERSIDAD PARA LAS EMPRESAS DEL SECTOR TURISMO, ECONOMÍA NARANJA, AGROPECUARIO Y AGROINDUSTRIAL QUE APALANQUEN LA COMPETITIVIDAD DEL DEPARTAMENTO DEL META CON
CÓDIGO BPIN 2021000100183.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</si>
  <si>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</si>
  <si>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</si>
  <si>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</si>
  <si>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</si>
  <si>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</si>
  <si>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</si>
  <si>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</si>
  <si>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</si>
  <si>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</si>
  <si>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</si>
  <si>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</si>
  <si>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</si>
  <si>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</si>
  <si>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</si>
  <si>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</si>
  <si>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</si>
  <si>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86066807 de Villavicencio</t>
  </si>
  <si>
    <t>ROLANDO LEAL ROMERO</t>
  </si>
  <si>
    <t xml:space="preserve">1. Desarrollar actividades del plan de trabajo
2. Crear recorridos  y experiencias de la ruta turística.
3. Diseñar ruta y recorrido del bicipaseo 
4. Acompañar campamento de inmersion 
5. Conducir grupo por senderos y actividades 
6. Presentar un informe mensual de actividades incluyendo anexos y soportes. 
7. Realizar el correcto archivo documental físico y digital en la plataforma DRIVE del proyecto.
8. Encontrarse al día por concepto de seguridad social, Arl y prestaciones sociales para el respectivo proceso de pago (Sí aplica). 
9. Las demás actividades que le sean solicitadas de acuerdo con el objeto contractual.
</t>
  </si>
  <si>
    <t xml:space="preserve">1, Presentar informe con la planeación y seguimiento de las actividades a desarrollar dentro del plan de trabajo. 
2. Presentar inofrme con la creación de recorridos y la experiencia a desarrollar de la ruta turisitica. 
3. Presentar informe de acompañamiento al campamento de inmersión con los respectivos soportes, guias, listas de asistencia y material fotográfico.
4. Presentar informe de aplicación y ejecución de la respectiva conducción del grupo por senderos y actividades desarrollados con sus respectivos soportes. </t>
  </si>
  <si>
    <t>2 MESES Y 7 DIAS</t>
  </si>
  <si>
    <t>MESES Y DIAS</t>
  </si>
  <si>
    <t>Se realizarán tres pagos así: 
Pago 1: Un primer pago por valor de $1.800.000 a la entrega de:
1,1  Presentar informe con la planeación y seguimiento de las actividades a desarrollar dentro del plan de trabajo. 
2. Presentar inofrme con la creación de recorridos y la experiencia a desarrollar de la ruta turisitica. , y previa presentación de informe de actividades ejecutadas, informe de supervisión y acreditar los pagos al Sistema Integral de Seguridad Social y Aportes Parafiscales. 
Pago 2: Un segundo pago por valor de $1.800.000a la entrega de la Presentación del informe de acompañamiento al campamento de inmersión con los respectivos soportes, guias, listas de asistencia y material fotográfico y previa presentación de informe de actividades ejecutadas, informe de supervisión y acreditar los pagos al Sistema Integral de Seguridad Social y Aportes Parafiscales. 
Pago 3: un tercer y último pago por valor de $1.800.000 a la entrega de Presentar informe de aplicación y ejecución de la respectiva conducción del grupo por senderos y actividades desarrollados con sus respectivos soportes y previa presentación de informe de actividades ejecutadas, informe de supervisión y acreditar los pagos al Sistema Integral de Seguridad Social y Aportes Parafiscales. 
Para el último pago, se deberá suscribir la respectiva acta de terminación firmada por las partes, y los demás soportes (previa presentación de constancia de haber prestado el servicio a satisfacción al 100% de los entregables contratados y el visto bueno y aprobación del supervisor,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</si>
  <si>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</si>
  <si>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</si>
  <si>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</si>
  <si>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LÓPEZ - CC 40330674</t>
  </si>
  <si>
    <t>NOMBRE DE QUIEN SOLICITA</t>
  </si>
  <si>
    <t>HARRISON JAIME PARRA HERNANDEZ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</si>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</sst>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sz val="9.0"/>
      <color theme="1"/>
      <name val="Calibr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4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4" numFmtId="0" xfId="0" applyAlignment="1" applyBorder="1" applyFont="1">
      <alignment horizontal="left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9" fillId="2" fontId="3" numFmtId="0" xfId="0" applyAlignment="1" applyBorder="1" applyFont="1">
      <alignment horizontal="center" readingOrder="0" vertical="center"/>
    </xf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45099.0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85.5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25" t="s">
        <v>41</v>
      </c>
      <c r="G12" s="25" t="s">
        <v>42</v>
      </c>
      <c r="H12" s="34">
        <v>45101.0</v>
      </c>
      <c r="I12" s="35">
        <v>45168.0</v>
      </c>
      <c r="J12" s="36" t="s">
        <v>43</v>
      </c>
      <c r="K12" s="31">
        <v>1.0</v>
      </c>
      <c r="L12" s="37" t="s">
        <v>44</v>
      </c>
      <c r="M12" s="38">
        <v>1800000.0</v>
      </c>
      <c r="N12" s="38">
        <f>1800000+1800000+1800000</f>
        <v>5400000</v>
      </c>
      <c r="O12" s="39" t="s">
        <v>45</v>
      </c>
      <c r="P12" s="40"/>
      <c r="Q12" s="40"/>
      <c r="R12" s="41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ht="48.0" customHeight="1">
      <c r="A13" s="42" t="s">
        <v>46</v>
      </c>
      <c r="B13" s="43"/>
      <c r="C13" s="44">
        <v>45099.0</v>
      </c>
      <c r="D13" s="45" t="s">
        <v>47</v>
      </c>
      <c r="E13" s="44">
        <v>45101.0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48</v>
      </c>
      <c r="B14" s="21"/>
      <c r="C14" s="21"/>
      <c r="D14" s="19"/>
      <c r="E14" s="51" t="s">
        <v>49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50</v>
      </c>
      <c r="B15" s="21"/>
      <c r="C15" s="21"/>
      <c r="D15" s="19"/>
      <c r="E15" s="23" t="s">
        <v>51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2" t="s">
        <v>52</v>
      </c>
      <c r="B16" s="53"/>
      <c r="C16" s="53"/>
      <c r="D16" s="54"/>
      <c r="E16" s="55" t="s">
        <v>53</v>
      </c>
      <c r="F16" s="53"/>
      <c r="G16" s="53"/>
      <c r="H16" s="53"/>
      <c r="I16" s="53"/>
      <c r="J16" s="53"/>
      <c r="K16" s="53"/>
      <c r="L16" s="53"/>
      <c r="M16" s="53"/>
      <c r="N16" s="53"/>
      <c r="O16" s="5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7"/>
      <c r="F35" s="6"/>
      <c r="G35" s="6"/>
      <c r="H35" s="6"/>
      <c r="I35" s="6"/>
      <c r="J35" s="6"/>
      <c r="K35" s="6"/>
      <c r="L35" s="6"/>
      <c r="M35" s="6"/>
      <c r="N35" s="6"/>
      <c r="O35" s="58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7"/>
      <c r="F36" s="6"/>
      <c r="G36" s="6"/>
      <c r="H36" s="6"/>
      <c r="I36" s="6"/>
      <c r="J36" s="6"/>
      <c r="K36" s="6"/>
      <c r="L36" s="6"/>
      <c r="M36" s="6"/>
      <c r="N36" s="6"/>
      <c r="O36" s="58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7"/>
      <c r="F37" s="6"/>
      <c r="G37" s="6"/>
      <c r="H37" s="6"/>
      <c r="I37" s="6"/>
      <c r="J37" s="6"/>
      <c r="K37" s="6"/>
      <c r="L37" s="6"/>
      <c r="M37" s="6"/>
      <c r="N37" s="6"/>
      <c r="O37" s="58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7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7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7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7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7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7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7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7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7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7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7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7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7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7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7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7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7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7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7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7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7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7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7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7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7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7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7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7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7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7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7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7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7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7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7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7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7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7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7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7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7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7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7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7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7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7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7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7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7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7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7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7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7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7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7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7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7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7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7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7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7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7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7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7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7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7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7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7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7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7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7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7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7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7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7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7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7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7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7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7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7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7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7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7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7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7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7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7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7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7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7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7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7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7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7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7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7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7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7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7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7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7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7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7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7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7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7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7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7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7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7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7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7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7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7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7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7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7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7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7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7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7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7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7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7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7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7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7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7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7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7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7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7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7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7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7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7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7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7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7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7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7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7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7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7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7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7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7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7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7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7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7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7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7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7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7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7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7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7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7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7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7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7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7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7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7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7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7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7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7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7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7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7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7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7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7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7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7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7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7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7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7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7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7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7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7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7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7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7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7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7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7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7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7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7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7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7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7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7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7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7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7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7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7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7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7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7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7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7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7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7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7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7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7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7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7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7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7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7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7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7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7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7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7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7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7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7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7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7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7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7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7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7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7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7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7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7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7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7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7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7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7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7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7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7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7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7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7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7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7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7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7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7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7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7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7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7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7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7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7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7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7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7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7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7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7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7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7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7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7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7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7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7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7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7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7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7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7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7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7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7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7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7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7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7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7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7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7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7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7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7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7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7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7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7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7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7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7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7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7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7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7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7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7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7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7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7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7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7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7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7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7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7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7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7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7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7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7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7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7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7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7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7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7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7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7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7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7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7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7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7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7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7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7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7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7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7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7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7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7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7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7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7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7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7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7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7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7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7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7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7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7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7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7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7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7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7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7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7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7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7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7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7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7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7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7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7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7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7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7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7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7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7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7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7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7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7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7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7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7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7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7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7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7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7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7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7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7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7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7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7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7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7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7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7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7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7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7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7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7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7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7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7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7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7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7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7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7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7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7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7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7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7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7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7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7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7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7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7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7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7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7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7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7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7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7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7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7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7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7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7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7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7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7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7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7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7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7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7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7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7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7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7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7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7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7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7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7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7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7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7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7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7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7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7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7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7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7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7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7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7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7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7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7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7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7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7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7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7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7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7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7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7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7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7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7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7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7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7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7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7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7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7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7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7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7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7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7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7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7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7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7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7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7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7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7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7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7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7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7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7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7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7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7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7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7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7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7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7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7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7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7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7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7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7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7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7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7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7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7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7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7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7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7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7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7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7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7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7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7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7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7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7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7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7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7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7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7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7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7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7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7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7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7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7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7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7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7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7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7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7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7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7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7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7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7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7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7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7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7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7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7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7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7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7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7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7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7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7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7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7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7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7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7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7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7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7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7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7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7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7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7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7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7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7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7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7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7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7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7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7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7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7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7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7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7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7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7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7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7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7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7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7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7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7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7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7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7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7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7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7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7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7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7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7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7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7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7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7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7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7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7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7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7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7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7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7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7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7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7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7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7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7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7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7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7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7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7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7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7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7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7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7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7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7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7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7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7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7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7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7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7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7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7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7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7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7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7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7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7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7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7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7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7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7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7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7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7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7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7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7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7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7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7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7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7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7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7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7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7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7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7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7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7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7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7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7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7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7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7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7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7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7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7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7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7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7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7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7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7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7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7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7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7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7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7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7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7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7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7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7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7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7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7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7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7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7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7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7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7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7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7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7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7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7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7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7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7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7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7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7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7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7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7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7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7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7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9"/>
      <c r="B989" s="59"/>
      <c r="C989" s="59"/>
      <c r="D989" s="59"/>
      <c r="E989" s="60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  <c r="AA989" s="59"/>
      <c r="AB989" s="59"/>
      <c r="AC989" s="59"/>
      <c r="AD989" s="59"/>
      <c r="AE989" s="59"/>
    </row>
    <row r="990">
      <c r="A990" s="59"/>
      <c r="B990" s="59"/>
      <c r="C990" s="59"/>
      <c r="D990" s="59"/>
      <c r="E990" s="60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  <c r="AA990" s="59"/>
      <c r="AB990" s="59"/>
      <c r="AC990" s="59"/>
      <c r="AD990" s="59"/>
      <c r="AE990" s="59"/>
    </row>
    <row r="991">
      <c r="A991" s="59"/>
      <c r="B991" s="59"/>
      <c r="C991" s="59"/>
      <c r="D991" s="59"/>
      <c r="E991" s="60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  <c r="AA991" s="59"/>
      <c r="AB991" s="59"/>
      <c r="AC991" s="59"/>
      <c r="AD991" s="59"/>
      <c r="AE991" s="59"/>
    </row>
    <row r="992">
      <c r="A992" s="59"/>
      <c r="B992" s="59"/>
      <c r="C992" s="59"/>
      <c r="D992" s="59"/>
      <c r="E992" s="60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  <c r="AA992" s="59"/>
      <c r="AB992" s="59"/>
      <c r="AC992" s="59"/>
      <c r="AD992" s="59"/>
      <c r="AE992" s="59"/>
    </row>
    <row r="993">
      <c r="A993" s="59"/>
      <c r="B993" s="59"/>
      <c r="C993" s="59"/>
      <c r="D993" s="59"/>
      <c r="E993" s="60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  <c r="AA993" s="59"/>
      <c r="AB993" s="59"/>
      <c r="AC993" s="59"/>
      <c r="AD993" s="59"/>
      <c r="AE993" s="59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1">
        <f>+'SOLICITUD DE CONTRATO '!M12</f>
        <v>1800000</v>
      </c>
      <c r="B1" s="62">
        <f>+A1/30</f>
        <v>60000</v>
      </c>
    </row>
    <row r="2">
      <c r="B2" s="62">
        <f>+B1*23</f>
        <v>1380000</v>
      </c>
    </row>
    <row r="4">
      <c r="A4" s="61">
        <f>+A1*8</f>
        <v>14400000</v>
      </c>
      <c r="B4" s="63">
        <f>+A4+B2</f>
        <v>15780000</v>
      </c>
    </row>
    <row r="11">
      <c r="A11" s="64">
        <v>1.0</v>
      </c>
      <c r="B11" s="62">
        <f>(3634104/30)*24</f>
        <v>2907283.2</v>
      </c>
      <c r="C11" s="59" t="s">
        <v>54</v>
      </c>
    </row>
    <row r="12">
      <c r="A12" s="59"/>
      <c r="B12" s="62">
        <f>(3634104*8)</f>
        <v>29072832</v>
      </c>
      <c r="C12" s="59" t="s">
        <v>55</v>
      </c>
    </row>
    <row r="13">
      <c r="A13" s="59"/>
      <c r="B13" s="62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