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6EFdJcW023reKqNne68VroCDhS9b8pxrscnfiOUKWw="/>
    </ext>
  </extLst>
</workbook>
</file>

<file path=xl/sharedStrings.xml><?xml version="1.0" encoding="utf-8"?>
<sst xmlns="http://schemas.openxmlformats.org/spreadsheetml/2006/main" count="57" uniqueCount="56">
  <si>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</si>
  <si>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</si>
  <si>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</si>
  <si>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</si>
  <si>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</si>
  <si>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</si>
  <si>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</si>
  <si>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</si>
  <si>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</si>
  <si>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</si>
  <si>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</si>
  <si>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</si>
  <si>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</si>
  <si>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</si>
  <si>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</si>
  <si>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</si>
  <si>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</si>
  <si>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</si>
  <si>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</si>
  <si>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</si>
  <si>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</si>
  <si>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</si>
  <si>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PRESTACION DE SERVICIOS DE UN TÉCNICO EN INFORMATICA EN LA EJECUCIÓN DEL CONVENIO IM-08-2023 SUSCRITO CON LA EMPRESA GESTIÓN ACTIVA Y EFICAZ GEA SAS CON NIT 900824345-7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</si>
  <si>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</si>
  <si>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</si>
  <si>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</si>
  <si>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</si>
  <si>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</si>
  <si>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</si>
  <si>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</si>
  <si>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</si>
  <si>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</si>
  <si>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</si>
  <si>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</si>
  <si>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</si>
  <si>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</si>
  <si>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</si>
  <si>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</si>
  <si>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</si>
  <si>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1121868934 de Villavicencio</t>
  </si>
  <si>
    <t>ERIK ERNESTO ROMERO SANCHEZ</t>
  </si>
  <si>
    <t xml:space="preserve">1. Entregar el  Diseño de gameplay, reglas de funcionamiento las experiencias de un usuario durante la interacción  entre las partes del software.
2. Creación de los modelos 3D basados en el Concept Art generados, Creación de imágenes 3 tipos (Color Base, Normal o relieve, imagen comprimida de detalle de metal y rugosidad) en formato PNG. Las imágenes que darán paso a dar color y detalles a los modelos 3D.
3. Generación del esqueleto que darán paso a hacer las animaciones de movimiento de los personajes.
4. Creación del entorno e incorporación de los modelos 3D configurando el sistema de colisiones que limitaran el espacio de transito del personaje, iluminación y navegación de los personajes, ítems que componen el mundo en 3D.
5. Programar, Integrar, Programar las mecánicas y reglas de los diversos elementos creados por otros equipos: programación, diseño, arte, animación, UI.
6. Programar la Interfaz gráfica de selección de: Configuración, controles, guía entre el nivel; Programación de las entradas como son teclado, Mouse, Dispositivo realidad virtual.
7. Programación de Sonidos en la interfaz del usuario y entorno 3D.
8. Pruebas de sistemas de colisiones, controles, interacción de la interfaz del usuario, gameplay, rendimiento en dispositivos.
9. Presentar un informe mensual de actividades incluyendo anexos y soportes. 
10. Realizar el correcto archivo documental físico y digital en la plataforma DRIVE del proyecto.
11. Encontrarse al día por concepto de seguridad social, Arl y prestaciones sociales para el respectivo proceso de pago (Sí aplica). 
12. Las demás actividades que le sean solicitadas de acuerdo con el objeto contractual.
</t>
  </si>
  <si>
    <t xml:space="preserve">1. Informe y archivos (sí aplica) del Diseño de gameplay, reglas de funcionamiento las experiencias de un usuario durante la interacción  entre las partes del software.
2. Informe y archivos (sí aplica) de la creación de los modelos 3D basados en el Concept Art generados, Creación de imágenes 3 tipos (Color Base, Normal o relieve, imagen comprimida de detalle de metal y rugosidad) en formato PNG. Las imágenes que darán paso a dar color y detalles a los modelos 3D.
3. Informe y archivos (sí aplica) de la Generación del esqueleto que darán paso a hacer las animaciones de movimiento de los personajes.
4. Informe y archivos (sí aplica) de la Creación del entorno e incorporación de los modelos 3D configurando el sistema de colisiones que limitaran el espacio de transito del personaje, iluminación y navegación de los personajes, ítems que componen el mundo en 3D.
5. Informe y archivos (sí aplica) Programar, Integrar, Programar las mecánicas y reglas de los diversos elementos creados por otros equipos: programación, diseño, arte, animación, UI.
6. Informe y archivos (sí aplica) Programar la Interfaz gráfica de selección de: Configuración, controles, guía entre el nivel; Programación de las entradas como son teclado, Mouse, Dispositivo realidad virtual.
7. Informe y archivos (sí aplica) de la Programación de Sonidos en la interfaz del usuario y entorno 3D.
8. Informe y archivos (sí aplica) de las Pruebas de sistemas de colisiones, controles, interacción de la interfaz del usuario, gameplay, rendimiento en dispositivos.
</t>
  </si>
  <si>
    <t>2 MESES Y 7 DIAS</t>
  </si>
  <si>
    <t>MESES Y DIAS</t>
  </si>
  <si>
    <t>Se realizarán tres pagos así: 
Pago 1: Un primer pago por valor de $4,444,444 a la entrega de: 1. Informe y archivos (sí aplica) del Diseño de gameplay, reglas de funcionamiento las experiencias de un usuario durante la interacción  entre las partes del software.
2. Informe y archivos (sí aplica) de la creación de los modelos 3D basados en el Concept Art generados, Creación de imágenes 3 tipos (Color Base, Normal o relieve, imagen comprimida de detalle de metal y rugosidad) en formato PNG. Las imágenes que darán paso a dar color y detalles a los modelos 3D.
3. Informe y archivos (sí aplica) de la Generación del esqueleto que darán paso a hacer las animaciones de movimiento de los personajes., y previa presentación de informe de actividades ejecutadas, informe de supervisión y acreditar los pagos al Sistema Integral de Seguridad Social y Aportes Parafiscales. 
Pago 2: Un segundo pago por valor de $4,444,444 a la entrega de: 1. Informe y archivos (sí aplica) de la Creación del entorno e incorporación de los modelos 3D configurando el sistema de colisiones que limitaran el espacio de transito del personaje, iluminación y navegación de los personajes, ítems que componen el mundo en 3D. 2. Informe y archivos (sí aplica) Programar, Integrar, Programar las mecánicas y reglas de los diversos elementos creados por otros equipos: programación, diseño, arte, animación, UI., y previa presentación de informe de actividades ejecutadas, informe de supervisión y acreditar los pagos al Sistema Integral de Seguridad Social y Aportes Parafiscales.
Pago 3: Un tercer y último pago por valor de $4,444,445 a la entrega de ítem 6. Informe y archivos (sí aplica) Programar la Interfaz gráfica de selección de: Configuración, controles, guía entre el nivel; Programación de las entradas como son teclado, Mouse, Dispositivo realidad virtual.
7. Informe y archivos (sí aplica) de la Programación de Sonidos en la interfaz del usuario y entorno 3D.
8. Informe y archivos (sí aplica) de las Pruebas de sistemas de colisiones, controles, interacción de la interfaz del usuario, gameplay, rendimiento en dispositivos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t>
  </si>
  <si>
    <t>FECHA DE INICIO DE SOLICITUD:</t>
  </si>
  <si>
    <t>FECHA DE FINALIZACION DE SOLICITUD:</t>
  </si>
  <si>
    <t xml:space="preserve">NOMBRE Y CC SUPERVISOR DEL CONTRATO </t>
  </si>
  <si>
    <t>MARIA ALEJANDRA VELSAQUEZ LOPEZ - CC 40330674</t>
  </si>
  <si>
    <t>NOMBRE DE QUIEN SOLICITA</t>
  </si>
  <si>
    <t>HARRISON JAIME PARRA HERNANDEZ</t>
  </si>
  <si>
    <t>CARGO DE QUIEN SOLICITA</t>
  </si>
  <si>
    <t>ASESOR TÉCNICO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</si>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</sst>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yyyy"/>
    <numFmt numFmtId="165" formatCode="_-&quot;$&quot;\ * #,##0_-;\-&quot;$&quot;\ * #,##0_-;_-&quot;$&quot;\ * &quot;-&quot;??_-;_-@"/>
    <numFmt numFmtId="166" formatCode="_-&quot;$&quot;* #,##0.00_-;\-&quot;$&quot;* #,##0.00_-;_-&quot;$&quot;* &quot;-&quot;_-;_-@"/>
    <numFmt numFmtId="167" formatCode="_-* #,##0_-;\-* #,##0_-;_-* &quot;-&quot;_-;_-@"/>
    <numFmt numFmtId="168" formatCode="_-&quot;$&quot;\ * #,##0.00_-;\-&quot;$&quot;\ * #,##0.00_-;_-&quot;$&quot;\ * &quot;-&quot;??_-;_-@"/>
    <numFmt numFmtId="169" formatCode="_-&quot;$&quot;* #,##0_-;\-&quot;$&quot;* #,##0_-;_-&quot;$&quot;* &quot;-&quot;_-;_-@"/>
    <numFmt numFmtId="170" formatCode="_-&quot;$&quot;* #,##0.00_-;\-&quot;$&quot;* #,##0.00_-;_-&quot;$&quot;* &quot;-&quot;??_-;_-@"/>
  </numFmts>
  <fonts count="7">
    <font>
      <sz val="11.0"/>
      <color theme="1"/>
      <name val="Calibri"/>
      <scheme val="minor"/>
    </font>
    <font>
      <b/>
      <sz val="11.0"/>
      <color theme="1"/>
      <name val="Calibri"/>
    </font>
    <font/>
    <font>
      <sz val="11.0"/>
      <color theme="1"/>
      <name val="Calibri"/>
    </font>
    <font>
      <sz val="9.0"/>
      <color theme="1"/>
      <name val="Calibri"/>
    </font>
    <font>
      <sz val="8.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shrinkToFit="0" vertical="center" wrapText="1"/>
    </xf>
    <xf borderId="21" fillId="2" fontId="4" numFmtId="0" xfId="0" applyAlignment="1" applyBorder="1" applyFont="1">
      <alignment horizontal="left" shrinkToFit="0" vertical="center" wrapText="1"/>
    </xf>
    <xf borderId="21" fillId="2" fontId="3" numFmtId="164" xfId="0" applyAlignment="1" applyBorder="1" applyFont="1" applyNumberFormat="1">
      <alignment horizontal="center" readingOrder="0" vertical="center"/>
    </xf>
    <xf borderId="21" fillId="2" fontId="3" numFmtId="0" xfId="0" applyAlignment="1" applyBorder="1" applyFont="1">
      <alignment horizontal="center" readingOrder="0" shrinkToFit="0" vertical="center" wrapText="1"/>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vertical="center"/>
    </xf>
    <xf borderId="21" fillId="2" fontId="5"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8" xfId="0" applyAlignment="1" applyBorder="1" applyFont="1" applyNumberFormat="1">
      <alignment horizontal="center"/>
    </xf>
    <xf borderId="28" fillId="2" fontId="3" numFmtId="169"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readingOrder="0" vertical="center"/>
    </xf>
    <xf borderId="33" fillId="0" fontId="2" numFmtId="0" xfId="0" applyBorder="1" applyFont="1"/>
    <xf borderId="6" fillId="2" fontId="3" numFmtId="0" xfId="0" applyAlignment="1" applyBorder="1" applyFont="1">
      <alignment shrinkToFit="0" wrapText="1"/>
    </xf>
    <xf borderId="6" fillId="2" fontId="3" numFmtId="168" xfId="0" applyBorder="1" applyFont="1" applyNumberFormat="1"/>
    <xf borderId="0" fillId="0" fontId="3" numFmtId="0" xfId="0" applyFont="1"/>
    <xf borderId="0" fillId="0" fontId="3" numFmtId="0" xfId="0" applyAlignment="1" applyFont="1">
      <alignment shrinkToFit="0" wrapText="1"/>
    </xf>
    <xf borderId="0" fillId="0" fontId="3" numFmtId="169" xfId="0" applyFont="1" applyNumberFormat="1"/>
    <xf borderId="0" fillId="0" fontId="3" numFmtId="166" xfId="0" applyFont="1" applyNumberFormat="1"/>
    <xf borderId="0" fillId="0" fontId="3" numFmtId="170" xfId="0" applyFont="1" applyNumberForma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09.5" customHeight="1">
      <c r="A12" s="31">
        <v>1.0</v>
      </c>
      <c r="B12" s="32" t="s">
        <v>38</v>
      </c>
      <c r="C12" s="31" t="s">
        <v>2</v>
      </c>
      <c r="D12" s="33" t="s">
        <v>39</v>
      </c>
      <c r="E12" s="32" t="s">
        <v>40</v>
      </c>
      <c r="F12" s="34" t="s">
        <v>41</v>
      </c>
      <c r="G12" s="34" t="s">
        <v>42</v>
      </c>
      <c r="H12" s="35">
        <v>45101.0</v>
      </c>
      <c r="I12" s="35">
        <v>45168.0</v>
      </c>
      <c r="J12" s="36" t="s">
        <v>43</v>
      </c>
      <c r="K12" s="31">
        <v>1.0</v>
      </c>
      <c r="L12" s="37" t="s">
        <v>44</v>
      </c>
      <c r="M12" s="38"/>
      <c r="N12" s="38">
        <f>4444444+4444444+4444445</f>
        <v>13333333</v>
      </c>
      <c r="O12" s="39" t="s">
        <v>45</v>
      </c>
      <c r="P12" s="40"/>
      <c r="Q12" s="40"/>
      <c r="R12" s="41"/>
      <c r="S12" s="40"/>
      <c r="T12" s="40"/>
      <c r="U12" s="40"/>
      <c r="V12" s="40"/>
      <c r="W12" s="40"/>
      <c r="X12" s="40"/>
      <c r="Y12" s="40"/>
      <c r="Z12" s="40"/>
      <c r="AA12" s="40"/>
      <c r="AB12" s="40"/>
      <c r="AC12" s="40"/>
      <c r="AD12" s="40"/>
      <c r="AE12" s="40"/>
    </row>
    <row r="13" ht="51.0" customHeight="1">
      <c r="A13" s="42" t="s">
        <v>46</v>
      </c>
      <c r="B13" s="43"/>
      <c r="C13" s="44">
        <v>45099.0</v>
      </c>
      <c r="D13" s="45" t="s">
        <v>47</v>
      </c>
      <c r="E13" s="44">
        <v>45101.0</v>
      </c>
      <c r="F13" s="46"/>
      <c r="G13" s="46"/>
      <c r="H13" s="46"/>
      <c r="I13" s="47"/>
      <c r="J13" s="46"/>
      <c r="K13" s="46"/>
      <c r="L13" s="46"/>
      <c r="M13" s="48"/>
      <c r="N13" s="46"/>
      <c r="O13" s="49"/>
      <c r="P13" s="6"/>
      <c r="Q13" s="6"/>
      <c r="R13" s="50"/>
      <c r="S13" s="6"/>
      <c r="T13" s="6"/>
      <c r="U13" s="6"/>
      <c r="V13" s="6"/>
      <c r="W13" s="6"/>
      <c r="X13" s="6"/>
      <c r="Y13" s="6"/>
      <c r="Z13" s="6"/>
      <c r="AA13" s="6"/>
      <c r="AB13" s="6"/>
      <c r="AC13" s="6"/>
      <c r="AD13" s="6"/>
      <c r="AE13" s="6"/>
    </row>
    <row r="14" ht="33.75" customHeight="1">
      <c r="A14" s="22" t="s">
        <v>48</v>
      </c>
      <c r="B14" s="21"/>
      <c r="C14" s="21"/>
      <c r="D14" s="19"/>
      <c r="E14" s="51" t="s">
        <v>49</v>
      </c>
      <c r="F14" s="21"/>
      <c r="G14" s="21"/>
      <c r="H14" s="21"/>
      <c r="I14" s="21"/>
      <c r="J14" s="21"/>
      <c r="K14" s="21"/>
      <c r="L14" s="21"/>
      <c r="M14" s="21"/>
      <c r="N14" s="21"/>
      <c r="O14" s="10"/>
      <c r="P14" s="6"/>
      <c r="Q14" s="6"/>
      <c r="R14" s="50"/>
      <c r="S14" s="6"/>
      <c r="T14" s="6"/>
      <c r="U14" s="6"/>
      <c r="V14" s="6"/>
      <c r="W14" s="6"/>
      <c r="X14" s="6"/>
      <c r="Y14" s="6"/>
      <c r="Z14" s="6"/>
      <c r="AA14" s="6"/>
      <c r="AB14" s="6"/>
      <c r="AC14" s="6"/>
      <c r="AD14" s="6"/>
      <c r="AE14" s="6"/>
    </row>
    <row r="15">
      <c r="A15" s="22" t="s">
        <v>50</v>
      </c>
      <c r="B15" s="21"/>
      <c r="C15" s="21"/>
      <c r="D15" s="19"/>
      <c r="E15" s="51" t="s">
        <v>51</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2" t="s">
        <v>52</v>
      </c>
      <c r="B16" s="53"/>
      <c r="C16" s="53"/>
      <c r="D16" s="54"/>
      <c r="E16" s="55" t="s">
        <v>53</v>
      </c>
      <c r="F16" s="53"/>
      <c r="G16" s="53"/>
      <c r="H16" s="53"/>
      <c r="I16" s="53"/>
      <c r="J16" s="53"/>
      <c r="K16" s="53"/>
      <c r="L16" s="53"/>
      <c r="M16" s="53"/>
      <c r="N16" s="53"/>
      <c r="O16" s="56"/>
      <c r="P16" s="6"/>
      <c r="Q16" s="6"/>
      <c r="R16" s="6"/>
      <c r="S16" s="6"/>
      <c r="T16" s="6"/>
      <c r="U16" s="6"/>
      <c r="V16" s="6"/>
      <c r="W16" s="6"/>
      <c r="X16" s="6"/>
      <c r="Y16" s="6"/>
      <c r="Z16" s="6"/>
      <c r="AA16" s="6"/>
      <c r="AB16" s="6"/>
      <c r="AC16" s="6"/>
      <c r="AD16" s="6"/>
      <c r="AE16" s="6"/>
    </row>
    <row r="17" ht="15.75" customHeight="1">
      <c r="A17" s="6"/>
      <c r="B17" s="6"/>
      <c r="C17" s="6"/>
      <c r="D17" s="6"/>
      <c r="E17" s="57"/>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7"/>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7"/>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7"/>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7"/>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7"/>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7"/>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7"/>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7"/>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7"/>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7"/>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7"/>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7"/>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7"/>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7"/>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7"/>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7"/>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7"/>
      <c r="F34" s="6"/>
      <c r="G34" s="6"/>
      <c r="H34" s="6"/>
      <c r="I34" s="6"/>
      <c r="J34" s="6"/>
      <c r="K34" s="6"/>
      <c r="L34" s="6"/>
      <c r="M34" s="6"/>
      <c r="N34" s="6"/>
      <c r="O34" s="58"/>
      <c r="P34" s="6"/>
      <c r="Q34" s="6"/>
      <c r="R34" s="6"/>
      <c r="S34" s="6"/>
      <c r="T34" s="6"/>
      <c r="U34" s="6"/>
      <c r="V34" s="6"/>
      <c r="W34" s="6"/>
      <c r="X34" s="6"/>
      <c r="Y34" s="6"/>
      <c r="Z34" s="6"/>
      <c r="AA34" s="6"/>
      <c r="AB34" s="6"/>
      <c r="AC34" s="6"/>
      <c r="AD34" s="6"/>
      <c r="AE34" s="6"/>
    </row>
    <row r="35" ht="15.75" customHeight="1">
      <c r="A35" s="6"/>
      <c r="B35" s="6"/>
      <c r="C35" s="6"/>
      <c r="D35" s="6"/>
      <c r="E35" s="57"/>
      <c r="F35" s="6"/>
      <c r="G35" s="6"/>
      <c r="H35" s="6"/>
      <c r="I35" s="6"/>
      <c r="J35" s="6"/>
      <c r="K35" s="6"/>
      <c r="L35" s="6"/>
      <c r="M35" s="6"/>
      <c r="N35" s="6"/>
      <c r="O35" s="58"/>
      <c r="P35" s="6"/>
      <c r="Q35" s="6"/>
      <c r="R35" s="6"/>
      <c r="S35" s="6"/>
      <c r="T35" s="6"/>
      <c r="U35" s="6"/>
      <c r="V35" s="6"/>
      <c r="W35" s="6"/>
      <c r="X35" s="6"/>
      <c r="Y35" s="6"/>
      <c r="Z35" s="6"/>
      <c r="AA35" s="6"/>
      <c r="AB35" s="6"/>
      <c r="AC35" s="6"/>
      <c r="AD35" s="6"/>
      <c r="AE35" s="6"/>
    </row>
    <row r="36" ht="15.75" customHeight="1">
      <c r="A36" s="6"/>
      <c r="B36" s="6"/>
      <c r="C36" s="6"/>
      <c r="D36" s="6"/>
      <c r="E36" s="57"/>
      <c r="F36" s="6"/>
      <c r="G36" s="6"/>
      <c r="H36" s="6"/>
      <c r="I36" s="6"/>
      <c r="J36" s="6"/>
      <c r="K36" s="6"/>
      <c r="L36" s="6"/>
      <c r="M36" s="6"/>
      <c r="N36" s="6"/>
      <c r="O36" s="58"/>
      <c r="P36" s="6"/>
      <c r="Q36" s="6"/>
      <c r="R36" s="6"/>
      <c r="S36" s="6"/>
      <c r="T36" s="6"/>
      <c r="U36" s="6"/>
      <c r="V36" s="6"/>
      <c r="W36" s="6"/>
      <c r="X36" s="6"/>
      <c r="Y36" s="6"/>
      <c r="Z36" s="6"/>
      <c r="AA36" s="6"/>
      <c r="AB36" s="6"/>
      <c r="AC36" s="6"/>
      <c r="AD36" s="6"/>
      <c r="AE36" s="6"/>
    </row>
    <row r="37" ht="15.75" customHeight="1">
      <c r="A37" s="6"/>
      <c r="B37" s="6"/>
      <c r="C37" s="6"/>
      <c r="D37" s="6"/>
      <c r="E37" s="57"/>
      <c r="F37" s="6"/>
      <c r="G37" s="6"/>
      <c r="H37" s="6"/>
      <c r="I37" s="6"/>
      <c r="J37" s="6"/>
      <c r="K37" s="6"/>
      <c r="L37" s="6"/>
      <c r="M37" s="6"/>
      <c r="N37" s="6"/>
      <c r="O37" s="6"/>
      <c r="P37" s="6"/>
      <c r="Q37" s="6"/>
      <c r="R37" s="6"/>
      <c r="S37" s="6"/>
      <c r="T37" s="6"/>
      <c r="U37" s="6"/>
      <c r="V37" s="6"/>
      <c r="W37" s="6"/>
      <c r="X37" s="6"/>
      <c r="Y37" s="6"/>
      <c r="Z37" s="6"/>
      <c r="AA37" s="6"/>
      <c r="AB37" s="6"/>
      <c r="AC37" s="6"/>
      <c r="AD37" s="6"/>
      <c r="AE37" s="6"/>
    </row>
    <row r="38" ht="15.75" customHeight="1">
      <c r="A38" s="6"/>
      <c r="B38" s="6"/>
      <c r="C38" s="6"/>
      <c r="D38" s="6"/>
      <c r="E38" s="57"/>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7"/>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7"/>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7"/>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7"/>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7"/>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7"/>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7"/>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7"/>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7"/>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7"/>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7"/>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7"/>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7"/>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7"/>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7"/>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7"/>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7"/>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7"/>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7"/>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7"/>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7"/>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7"/>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7"/>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7"/>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7"/>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7"/>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7"/>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7"/>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7"/>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7"/>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7"/>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7"/>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7"/>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7"/>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7"/>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7"/>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7"/>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7"/>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7"/>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7"/>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7"/>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7"/>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7"/>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7"/>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7"/>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7"/>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7"/>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7"/>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7"/>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7"/>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7"/>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7"/>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7"/>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7"/>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7"/>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7"/>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7"/>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7"/>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7"/>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7"/>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7"/>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7"/>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7"/>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7"/>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7"/>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7"/>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7"/>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7"/>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7"/>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7"/>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7"/>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7"/>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7"/>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7"/>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7"/>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7"/>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7"/>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7"/>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7"/>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7"/>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7"/>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7"/>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7"/>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7"/>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7"/>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7"/>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7"/>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7"/>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7"/>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7"/>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7"/>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7"/>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7"/>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7"/>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7"/>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7"/>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7"/>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7"/>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7"/>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7"/>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7"/>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7"/>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7"/>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7"/>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7"/>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7"/>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7"/>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7"/>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7"/>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7"/>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7"/>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7"/>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7"/>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7"/>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7"/>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7"/>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7"/>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7"/>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7"/>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7"/>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7"/>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7"/>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7"/>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7"/>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7"/>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7"/>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7"/>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7"/>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7"/>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7"/>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7"/>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7"/>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7"/>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7"/>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7"/>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7"/>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7"/>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7"/>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7"/>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7"/>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7"/>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7"/>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7"/>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7"/>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7"/>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7"/>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7"/>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7"/>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7"/>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7"/>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7"/>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7"/>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7"/>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7"/>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7"/>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7"/>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7"/>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7"/>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7"/>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7"/>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7"/>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7"/>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7"/>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7"/>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7"/>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7"/>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7"/>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7"/>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7"/>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7"/>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7"/>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7"/>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7"/>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7"/>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7"/>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7"/>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7"/>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7"/>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7"/>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7"/>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7"/>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7"/>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7"/>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7"/>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7"/>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7"/>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7"/>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7"/>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7"/>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7"/>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7"/>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7"/>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7"/>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7"/>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7"/>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7"/>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7"/>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7"/>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7"/>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7"/>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7"/>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7"/>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7"/>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7"/>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7"/>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7"/>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7"/>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7"/>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7"/>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7"/>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7"/>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7"/>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7"/>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7"/>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7"/>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7"/>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7"/>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7"/>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7"/>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7"/>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7"/>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7"/>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7"/>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7"/>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7"/>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7"/>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7"/>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7"/>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7"/>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7"/>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7"/>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7"/>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7"/>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7"/>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7"/>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7"/>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7"/>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7"/>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7"/>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7"/>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7"/>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7"/>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7"/>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7"/>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7"/>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7"/>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7"/>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7"/>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7"/>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7"/>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7"/>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7"/>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7"/>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7"/>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7"/>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7"/>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7"/>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7"/>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7"/>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7"/>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7"/>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7"/>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7"/>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7"/>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7"/>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7"/>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7"/>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7"/>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7"/>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7"/>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7"/>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7"/>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7"/>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7"/>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7"/>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7"/>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7"/>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7"/>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7"/>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7"/>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7"/>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7"/>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7"/>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7"/>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7"/>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7"/>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7"/>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7"/>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7"/>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7"/>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7"/>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7"/>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7"/>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7"/>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7"/>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7"/>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7"/>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7"/>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7"/>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7"/>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7"/>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7"/>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7"/>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7"/>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7"/>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7"/>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7"/>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7"/>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7"/>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7"/>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7"/>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7"/>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7"/>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7"/>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7"/>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7"/>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7"/>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7"/>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7"/>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7"/>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7"/>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7"/>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7"/>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7"/>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7"/>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7"/>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7"/>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7"/>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7"/>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7"/>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7"/>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7"/>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7"/>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7"/>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7"/>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7"/>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7"/>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7"/>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7"/>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7"/>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7"/>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7"/>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7"/>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7"/>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7"/>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7"/>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7"/>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7"/>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7"/>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7"/>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7"/>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7"/>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7"/>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7"/>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7"/>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7"/>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7"/>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7"/>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7"/>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7"/>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7"/>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7"/>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7"/>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7"/>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7"/>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7"/>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7"/>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7"/>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7"/>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7"/>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7"/>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7"/>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7"/>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7"/>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7"/>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7"/>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7"/>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7"/>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7"/>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7"/>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7"/>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7"/>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7"/>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7"/>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7"/>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7"/>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7"/>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7"/>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7"/>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7"/>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7"/>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7"/>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7"/>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7"/>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7"/>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7"/>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7"/>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7"/>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7"/>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7"/>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7"/>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7"/>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7"/>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7"/>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7"/>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7"/>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7"/>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7"/>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7"/>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7"/>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7"/>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7"/>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7"/>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7"/>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7"/>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7"/>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7"/>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7"/>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7"/>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7"/>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7"/>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7"/>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7"/>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7"/>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7"/>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7"/>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7"/>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7"/>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7"/>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7"/>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7"/>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7"/>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7"/>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7"/>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7"/>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7"/>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7"/>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7"/>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7"/>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7"/>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7"/>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7"/>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7"/>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7"/>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7"/>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7"/>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7"/>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7"/>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7"/>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7"/>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7"/>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7"/>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7"/>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7"/>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7"/>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7"/>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7"/>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7"/>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7"/>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7"/>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7"/>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7"/>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7"/>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7"/>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7"/>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7"/>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7"/>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7"/>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7"/>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7"/>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7"/>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7"/>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7"/>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7"/>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7"/>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7"/>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7"/>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7"/>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7"/>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7"/>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7"/>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7"/>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7"/>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7"/>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7"/>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7"/>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7"/>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7"/>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7"/>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7"/>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7"/>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7"/>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7"/>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7"/>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7"/>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7"/>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7"/>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7"/>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7"/>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7"/>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7"/>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7"/>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7"/>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7"/>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7"/>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7"/>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7"/>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7"/>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7"/>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7"/>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7"/>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7"/>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7"/>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7"/>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7"/>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7"/>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7"/>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7"/>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7"/>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7"/>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7"/>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7"/>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7"/>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7"/>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7"/>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7"/>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7"/>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7"/>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7"/>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7"/>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7"/>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7"/>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7"/>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7"/>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7"/>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7"/>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7"/>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7"/>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7"/>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7"/>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7"/>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7"/>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7"/>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7"/>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7"/>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7"/>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7"/>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7"/>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7"/>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7"/>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7"/>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7"/>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7"/>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7"/>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7"/>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7"/>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7"/>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7"/>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7"/>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7"/>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7"/>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7"/>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7"/>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7"/>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7"/>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7"/>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7"/>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7"/>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7"/>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7"/>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7"/>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7"/>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7"/>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7"/>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7"/>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7"/>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7"/>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7"/>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7"/>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7"/>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7"/>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7"/>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7"/>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7"/>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7"/>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7"/>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7"/>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7"/>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7"/>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7"/>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7"/>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7"/>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7"/>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7"/>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7"/>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7"/>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7"/>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7"/>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7"/>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7"/>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7"/>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7"/>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7"/>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7"/>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7"/>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7"/>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7"/>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7"/>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7"/>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7"/>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7"/>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7"/>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7"/>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7"/>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7"/>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7"/>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7"/>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7"/>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7"/>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7"/>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7"/>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7"/>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7"/>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7"/>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7"/>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7"/>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7"/>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7"/>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7"/>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7"/>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7"/>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7"/>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7"/>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7"/>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7"/>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7"/>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7"/>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7"/>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7"/>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7"/>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7"/>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7"/>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7"/>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7"/>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7"/>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7"/>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7"/>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7"/>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7"/>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7"/>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7"/>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7"/>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7"/>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7"/>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7"/>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7"/>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7"/>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7"/>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7"/>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7"/>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7"/>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7"/>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7"/>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7"/>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7"/>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7"/>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7"/>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7"/>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7"/>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7"/>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7"/>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7"/>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7"/>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7"/>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7"/>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7"/>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7"/>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7"/>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7"/>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7"/>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7"/>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7"/>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7"/>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7"/>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7"/>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7"/>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7"/>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7"/>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7"/>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7"/>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7"/>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7"/>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7"/>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7"/>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7"/>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7"/>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7"/>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7"/>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7"/>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7"/>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7"/>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7"/>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7"/>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7"/>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7"/>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7"/>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7"/>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7"/>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7"/>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7"/>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7"/>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7"/>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7"/>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7"/>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7"/>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7"/>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7"/>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7"/>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7"/>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7"/>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7"/>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7"/>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7"/>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7"/>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7"/>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7"/>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7"/>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7"/>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7"/>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7"/>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7"/>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7"/>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7"/>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7"/>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7"/>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7"/>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7"/>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7"/>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7"/>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7"/>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7"/>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7"/>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7"/>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7"/>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7"/>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7"/>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7"/>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7"/>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7"/>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7"/>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7"/>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7"/>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7"/>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7"/>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7"/>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7"/>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7"/>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7"/>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7"/>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7"/>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7"/>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7"/>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7"/>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7"/>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7"/>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7"/>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7"/>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7"/>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7"/>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7"/>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7"/>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7"/>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7"/>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7"/>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7"/>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7"/>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7"/>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7"/>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7"/>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7"/>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7"/>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7"/>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7"/>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7"/>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7"/>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7"/>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7"/>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7"/>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7"/>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7"/>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7"/>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7"/>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7"/>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7"/>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7"/>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7"/>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7"/>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7"/>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7"/>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7"/>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7"/>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7"/>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7"/>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7"/>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7"/>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7"/>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7"/>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7"/>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7"/>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7"/>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7"/>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7"/>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7"/>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7"/>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7"/>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7"/>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7"/>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7"/>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7"/>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7"/>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7"/>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7"/>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7"/>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7"/>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7"/>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7"/>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7"/>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7"/>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7"/>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7"/>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7"/>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7"/>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7"/>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7"/>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7"/>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7"/>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7"/>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7"/>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7"/>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7"/>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7"/>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7"/>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7"/>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7"/>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7"/>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7"/>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7"/>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7"/>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7"/>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7"/>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7"/>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7"/>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7"/>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7"/>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7"/>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7"/>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7"/>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7"/>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7"/>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7"/>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7"/>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7"/>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7"/>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7"/>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7"/>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7"/>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7"/>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7"/>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7"/>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7"/>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7"/>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7"/>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7"/>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7"/>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7"/>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7"/>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7"/>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7"/>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7"/>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7"/>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7"/>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7"/>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7"/>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7"/>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7"/>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7"/>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7"/>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7"/>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7"/>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7"/>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7"/>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7"/>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7"/>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7"/>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7"/>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7"/>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7"/>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7"/>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7"/>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7"/>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7"/>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7"/>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7"/>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7"/>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7"/>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7"/>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7"/>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7"/>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7"/>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7"/>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7"/>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7"/>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7"/>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7"/>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7"/>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7"/>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7"/>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7"/>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7"/>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7"/>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7"/>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7"/>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7"/>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7"/>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7"/>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7"/>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7"/>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7"/>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7"/>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7"/>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c r="A988" s="59"/>
      <c r="B988" s="59"/>
      <c r="C988" s="59"/>
      <c r="D988" s="59"/>
      <c r="E988" s="60"/>
      <c r="F988" s="59"/>
      <c r="G988" s="59"/>
      <c r="H988" s="59"/>
      <c r="I988" s="59"/>
      <c r="J988" s="59"/>
      <c r="K988" s="59"/>
      <c r="L988" s="59"/>
      <c r="M988" s="59"/>
      <c r="N988" s="59"/>
      <c r="O988" s="59"/>
      <c r="P988" s="59"/>
      <c r="Q988" s="59"/>
      <c r="R988" s="59"/>
      <c r="S988" s="59"/>
      <c r="T988" s="59"/>
      <c r="U988" s="59"/>
      <c r="V988" s="59"/>
      <c r="W988" s="59"/>
      <c r="X988" s="59"/>
      <c r="Y988" s="59"/>
      <c r="Z988" s="59"/>
      <c r="AA988" s="59"/>
      <c r="AB988" s="59"/>
      <c r="AC988" s="59"/>
      <c r="AD988" s="59"/>
      <c r="AE988" s="59"/>
    </row>
    <row r="989">
      <c r="A989" s="59"/>
      <c r="B989" s="59"/>
      <c r="C989" s="59"/>
      <c r="D989" s="59"/>
      <c r="E989" s="60"/>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c r="AD989" s="59"/>
      <c r="AE989" s="59"/>
    </row>
    <row r="990">
      <c r="A990" s="59"/>
      <c r="B990" s="59"/>
      <c r="C990" s="59"/>
      <c r="D990" s="59"/>
      <c r="E990" s="60"/>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c r="AD990" s="59"/>
      <c r="AE990" s="59"/>
    </row>
    <row r="991">
      <c r="A991" s="59"/>
      <c r="B991" s="59"/>
      <c r="C991" s="59"/>
      <c r="D991" s="59"/>
      <c r="E991" s="60"/>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c r="AD991" s="59"/>
      <c r="AE991" s="59"/>
    </row>
    <row r="992">
      <c r="A992" s="59"/>
      <c r="B992" s="59"/>
      <c r="C992" s="59"/>
      <c r="D992" s="59"/>
      <c r="E992" s="60"/>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c r="AD992" s="59"/>
      <c r="AE992" s="59"/>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1" t="str">
        <f>+'SOLICITUD DE CONTRATO '!M12</f>
        <v/>
      </c>
      <c r="B1" s="62">
        <f>+A1/30</f>
        <v>0</v>
      </c>
    </row>
    <row r="2">
      <c r="B2" s="62">
        <f>+B1*23</f>
        <v>0</v>
      </c>
    </row>
    <row r="4">
      <c r="A4" s="61">
        <f>+A1*8</f>
        <v>0</v>
      </c>
      <c r="B4" s="63">
        <f>+A4+B2</f>
        <v>0</v>
      </c>
    </row>
    <row r="11">
      <c r="A11" s="64">
        <v>1.0</v>
      </c>
      <c r="B11" s="62">
        <f>(3634104/30)*24</f>
        <v>2907283.2</v>
      </c>
      <c r="C11" s="59" t="s">
        <v>54</v>
      </c>
    </row>
    <row r="12">
      <c r="A12" s="59"/>
      <c r="B12" s="62">
        <f>(3634104*8)</f>
        <v>29072832</v>
      </c>
      <c r="C12" s="59" t="s">
        <v>55</v>
      </c>
    </row>
    <row r="13">
      <c r="A13" s="59"/>
      <c r="B13" s="62">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