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99CQS0ASh+Eb8Ae4DtPqsbEJK9RAOr31NNFgfqQ+yJg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N12">
      <text>
        <t xml:space="preserve">======
ID#AAAAx3zX2kU
Equipo    (2023-05-26 13:37:16)
El valor total debe ser $7,300,000</t>
      </text>
    </comment>
  </commentList>
  <extLst>
    <ext uri="GoogleSheetsCustomDataVersion2">
      <go:sheetsCustomData xmlns:go="http://customooxmlschemas.google.com/" r:id="rId1" roundtripDataSignature="AMtx7mgeC3aw8REpv9sfqZ9Za2T2Wg2eSw=="/>
    </ext>
  </extLst>
</comments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<sst xmlns="http://schemas.openxmlformats.org/spreadsheetml/2006/main" count="55" uniqueCount="54">
  <si>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</si>
  <si>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</si>
  <si>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</si>
  <si>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</si>
  <si>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</si>
  <si>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</si>
  <si>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</si>
  <si>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</si>
  <si>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</si>
  <si>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</si>
  <si>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</si>
  <si>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</si>
  <si>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</si>
  <si>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</si>
  <si>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</si>
  <si>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</si>
  <si>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</si>
  <si>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</si>
  <si>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</si>
  <si>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</si>
  <si>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 X</t>
  </si>
  <si>
    <t>CONTRATAR LA PRESTACIÓN DE SERVICIOS DE UN BIÓLOGO EN LA EJECUCIÓN DEL CONVENIO IM-33-2023 SUSCRITO CON LA EMPRESA INDUSTRIAS NATURALS OILS SAS CON NIT 90140090-0 COFINANCIADO EN MARCO DEL PROYECTO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</si>
  <si>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</si>
  <si>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</si>
  <si>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</si>
  <si>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</si>
  <si>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</si>
  <si>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</si>
  <si>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</si>
  <si>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</si>
  <si>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</si>
  <si>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</si>
  <si>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</si>
  <si>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</si>
  <si>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</si>
  <si>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</si>
  <si>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</si>
  <si>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</si>
  <si>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NELSON ANDRES PINEDA CUBURUCO</t>
  </si>
  <si>
    <t>1. Validación de caracterisitcas bioquicas de aceite de cacay para 4 Biotipos seleccionados.
2. Desarrollar  informe Complemento  paqute tecnológico para fases de germinación- crecimiento - cosecha y post cosecha para  mejor biotipo selecionado.
3. Presentar un informe mensual de actividades incluyendo anexos y soportes. 
4. Realizar el correcto archivo documental físico y digital en la plataforma DRIVE del proyecto.
5. Encontrarse al día por concepto de seguridad social, Arl y prestaciones sociales para el respectivo proceso de pago (Sí aplica). 
6. Las demás actividades que le sean solicitadas de acuerdo con el objeto contractual.</t>
  </si>
  <si>
    <t>1. Ficha técnica con registros   de trazabilidad   y procesamiento de   de cada biotico  -  trazabilidad aceite extraidas  de proceso en planta   fotografias y video de procesamiento - resultados de laboratorio perfil lipidico , vitaminas A y E y condiciones físicas de cada aceite.
2. Ficha técnica de complemento de paquete técnologico existente, con fases de evaluación de mejor biotipo - informe firma Agrónomo y Biólogo.
3. Informe de resultados alcanzados y obtenidos dentro del proceso de innovación.</t>
  </si>
  <si>
    <t>2 MESES Y 24 DIAS</t>
  </si>
  <si>
    <t>MES</t>
  </si>
  <si>
    <t xml:space="preserve">Se realizarán tres pagos así: 
Pago 1: un primer pago por valor de $2,800,000 a la entrega de Ficha técnica con registros  de trazabilidad  y procesamiento de   de cada biotico  -  trazabilidad aceite extraidas  de proceso en planta  fotografias y video de procesamiento - resultados de laboratorio perfil lipidico , vitaminas A y E y condiciones físicas de cada aceite de las obligaciones, y previa presentación de informe de actividades ejecutadas, informe de supervisión y acreditar los pagos al Sistema Integral de Seguridad Social y Aportes Parafiscales.
Pago 2: un segundo pago por valor de $2,250,000 a la entrega de: Complemento de paquete técnologico existente, con fases de evaluación de mejor biotipo - informe firma Agrónomo y Biólogo de las obligaciones, y previa presentación de informe de actividades ejecutadas, informe de supervisión y acreditar los pagos al Sistema Integral de Seguridad Social y Aportes Parafiscales. 
Pago 3: un tercer y último pago por valor de $2,250,000 a la entrega de Informe de resultados alcanzados y obtenidos dentro del proceso de innovación. Y  de las obligaciones, y previa presentación de informe de actividades ejecutadas, informe de supervisión y acreditar los pagos al Sistema Integral de Seguridad Social y Aportes Parafiscales. 
Para el último pago, se deberá suscribir la respectiva acta de terminación firmada por las partes, y los demás soportes (previa presentación de constancia de haber prestado el servicio a satisfacción al 100% de los entregables contratados y el visto bueno y aprobación del supervisor, acreditación de pagos a salud, pensión y ARL).
</t>
  </si>
  <si>
    <t>FECHA DE INICIO DE SOLICITUD:</t>
  </si>
  <si>
    <t>FECHA DE FINALIZACION DE SOLICITUD:</t>
  </si>
  <si>
    <t xml:space="preserve">NOMBRE Y CC SUPERVISOR DEL CONTRATO </t>
  </si>
  <si>
    <t>MARIA ALEJANDRA VELASQUEZ LÓPEZ - CC40330674</t>
  </si>
  <si>
    <t>NOMBRE DE QUIEN SOLICITA</t>
  </si>
  <si>
    <t>HARRISON JAIME PARRA HERNANDEZ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</si>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</sst>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sz val="11.0"/>
      <color rgb="FF000000"/>
      <name val="Calibri"/>
    </font>
    <font>
      <b/>
      <sz val="16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18" fillId="2" fontId="1" numFmtId="0" xfId="0" applyAlignment="1" applyBorder="1" applyFont="1">
      <alignment horizontal="center" readingOrder="0" shrinkToFit="0" vertical="center" wrapText="1"/>
    </xf>
    <xf borderId="9" fillId="2" fontId="4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4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21" fillId="2" fontId="3" numFmtId="165" xfId="0" applyAlignment="1" applyBorder="1" applyFont="1" applyNumberFormat="1">
      <alignment horizontal="center" vertical="center"/>
    </xf>
    <xf borderId="21" fillId="2" fontId="4" numFmtId="0" xfId="0" applyAlignment="1" applyBorder="1" applyFont="1">
      <alignment horizontal="left" readingOrder="0" shrinkToFit="0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164" xfId="0" applyAlignment="1" applyBorder="1" applyFont="1" applyNumberFormat="1">
      <alignment horizontal="center" readingOrder="0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2" fontId="3" numFmtId="0" xfId="0" applyAlignment="1" applyBorder="1" applyFont="1">
      <alignment horizontal="center" readingOrder="0" vertical="center"/>
    </xf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readingOrder="0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5" numFmtId="0" xfId="0" applyFont="1"/>
    <xf borderId="0" fillId="0" fontId="6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f>C13</f>
        <v>45048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7">
        <v>0.0</v>
      </c>
      <c r="B10" s="21"/>
      <c r="C10" s="21"/>
      <c r="D10" s="19"/>
      <c r="E10" s="28" t="s">
        <v>21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9" t="s">
        <v>22</v>
      </c>
      <c r="B11" s="30" t="s">
        <v>23</v>
      </c>
      <c r="C11" s="30" t="s">
        <v>24</v>
      </c>
      <c r="D11" s="30" t="s">
        <v>25</v>
      </c>
      <c r="E11" s="30" t="s">
        <v>26</v>
      </c>
      <c r="F11" s="30" t="s">
        <v>27</v>
      </c>
      <c r="G11" s="30" t="s">
        <v>28</v>
      </c>
      <c r="H11" s="30" t="s">
        <v>29</v>
      </c>
      <c r="I11" s="30" t="s">
        <v>30</v>
      </c>
      <c r="J11" s="30" t="s">
        <v>31</v>
      </c>
      <c r="K11" s="30" t="s">
        <v>32</v>
      </c>
      <c r="L11" s="30" t="s">
        <v>33</v>
      </c>
      <c r="M11" s="30" t="s">
        <v>34</v>
      </c>
      <c r="N11" s="30" t="s">
        <v>35</v>
      </c>
      <c r="O11" s="31" t="s">
        <v>36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409.5" customHeight="1">
      <c r="A12" s="32">
        <v>1.0</v>
      </c>
      <c r="B12" s="33" t="s">
        <v>37</v>
      </c>
      <c r="C12" s="32" t="s">
        <v>2</v>
      </c>
      <c r="D12" s="34">
        <v>1.121922463E9</v>
      </c>
      <c r="E12" s="33" t="s">
        <v>38</v>
      </c>
      <c r="F12" s="35" t="s">
        <v>39</v>
      </c>
      <c r="G12" s="35" t="s">
        <v>40</v>
      </c>
      <c r="H12" s="36">
        <v>45086.0</v>
      </c>
      <c r="I12" s="37">
        <v>45168.0</v>
      </c>
      <c r="J12" s="38" t="s">
        <v>41</v>
      </c>
      <c r="K12" s="32">
        <v>1.0</v>
      </c>
      <c r="L12" s="32" t="s">
        <v>42</v>
      </c>
      <c r="M12" s="39">
        <v>2433333.0</v>
      </c>
      <c r="N12" s="39">
        <f>2800000+2250000+2250000</f>
        <v>7300000</v>
      </c>
      <c r="O12" s="40" t="s">
        <v>43</v>
      </c>
      <c r="P12" s="41"/>
      <c r="Q12" s="41"/>
      <c r="R12" s="42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ht="48.0" customHeight="1">
      <c r="A13" s="43" t="s">
        <v>44</v>
      </c>
      <c r="B13" s="44"/>
      <c r="C13" s="45">
        <v>45048.0</v>
      </c>
      <c r="D13" s="46" t="s">
        <v>45</v>
      </c>
      <c r="E13" s="47">
        <v>45082.0</v>
      </c>
      <c r="F13" s="48"/>
      <c r="G13" s="48"/>
      <c r="H13" s="48"/>
      <c r="I13" s="49"/>
      <c r="J13" s="48"/>
      <c r="K13" s="48"/>
      <c r="L13" s="48"/>
      <c r="M13" s="50"/>
      <c r="N13" s="48"/>
      <c r="O13" s="51"/>
      <c r="P13" s="6"/>
      <c r="Q13" s="6"/>
      <c r="R13" s="5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46</v>
      </c>
      <c r="B14" s="21"/>
      <c r="C14" s="21"/>
      <c r="D14" s="19"/>
      <c r="E14" s="53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5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53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4" t="s">
        <v>50</v>
      </c>
      <c r="B16" s="55"/>
      <c r="C16" s="55"/>
      <c r="D16" s="56"/>
      <c r="E16" s="57" t="s">
        <v>51</v>
      </c>
      <c r="F16" s="55"/>
      <c r="G16" s="55"/>
      <c r="H16" s="55"/>
      <c r="I16" s="55"/>
      <c r="J16" s="55"/>
      <c r="K16" s="55"/>
      <c r="L16" s="55"/>
      <c r="M16" s="55"/>
      <c r="N16" s="55"/>
      <c r="O16" s="58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9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9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9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9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9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9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9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9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9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9"/>
      <c r="F35" s="6"/>
      <c r="G35" s="6"/>
      <c r="H35" s="6"/>
      <c r="I35" s="6"/>
      <c r="J35" s="6"/>
      <c r="K35" s="6"/>
      <c r="L35" s="6"/>
      <c r="M35" s="6"/>
      <c r="N35" s="6"/>
      <c r="O35" s="60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9"/>
      <c r="F36" s="6"/>
      <c r="G36" s="6"/>
      <c r="H36" s="6"/>
      <c r="I36" s="6"/>
      <c r="J36" s="6"/>
      <c r="K36" s="6"/>
      <c r="L36" s="6"/>
      <c r="M36" s="6"/>
      <c r="N36" s="6"/>
      <c r="O36" s="60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9"/>
      <c r="F37" s="6"/>
      <c r="G37" s="6"/>
      <c r="H37" s="6"/>
      <c r="I37" s="6"/>
      <c r="J37" s="6"/>
      <c r="K37" s="6"/>
      <c r="L37" s="6"/>
      <c r="M37" s="6"/>
      <c r="N37" s="6"/>
      <c r="O37" s="60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9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9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9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9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9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9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9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9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9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9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9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9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9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9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9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9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9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9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9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9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9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9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9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9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9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9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9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9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9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9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9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9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9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9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9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9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9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9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9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9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9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9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9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9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9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9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9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9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9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9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9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9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9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9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9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9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9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9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9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9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9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9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9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9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9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9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9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9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9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9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9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9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9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9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9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9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9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9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9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9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9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9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9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9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9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9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9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9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9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9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9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9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9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9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9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9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9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9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9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9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9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9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9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9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9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9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9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9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9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9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9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9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9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9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9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9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9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9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9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9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9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9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9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9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9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9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9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9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9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9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9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9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9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9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9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9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9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9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9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9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9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9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9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9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9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9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9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9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9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9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9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9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9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9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9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9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9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9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9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9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9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9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9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9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9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9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9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9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9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9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9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9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9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9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9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9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9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9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9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9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9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9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9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9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9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9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9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9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9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9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9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9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9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9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9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9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9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9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9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9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9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9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9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9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9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9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9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9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9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9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9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9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9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9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9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9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9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9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9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9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9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9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9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9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9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9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9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9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9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9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9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9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9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9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9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9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9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9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9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9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9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9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9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9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9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9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9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9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9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9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9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9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9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9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9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9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9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9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9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9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9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9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9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9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9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9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9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9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9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9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9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9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9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9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9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9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9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9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9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9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9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9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9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9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9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9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9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9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9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9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9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9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9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9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9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9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9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9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9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9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9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9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9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9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9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9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9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9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9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9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9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9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9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9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9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9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9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9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9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9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9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9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9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9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9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9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9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9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9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9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9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9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9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9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9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9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9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9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9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9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9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9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9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9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9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9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9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9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9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9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9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9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9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9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9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9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9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9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9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9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9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9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9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9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9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9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9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9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9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9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9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9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9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9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9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9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9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9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9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9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9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9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9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9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9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9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9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9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9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9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9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9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9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9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9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9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9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9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9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9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9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9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9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9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9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9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9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9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9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9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9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9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9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9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9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9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9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9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9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9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9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9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9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9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9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9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9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9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9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9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9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9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9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9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9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9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9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9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9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9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9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9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9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9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9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9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9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9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9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9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9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9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9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9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9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9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9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9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9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9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9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9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9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9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9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9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9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9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9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9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9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9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9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9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9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9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9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9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9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9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9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9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9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9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9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9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9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9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9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9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9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9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9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9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9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9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9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9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9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9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9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9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9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9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9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9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9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9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9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9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9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9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9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9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9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9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9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9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9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9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9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9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9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9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9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9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9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9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9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9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9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9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9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9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9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9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9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9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9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9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9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9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9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9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9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9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9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9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9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9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9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9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9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9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9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9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9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9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9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9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9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9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9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9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9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9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9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9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9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9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9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9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9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9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9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9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9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9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9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9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9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9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9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9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9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9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9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9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9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9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9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9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9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9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9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9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9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9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9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9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9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9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9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9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9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9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9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9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9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9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9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9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9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9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9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9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9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9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9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9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9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9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9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9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9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9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9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9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9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9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9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9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9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9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9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9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9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9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9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9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9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9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9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9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9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9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9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9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9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9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9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9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9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9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9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9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9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9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9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9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9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9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9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9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9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9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9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9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9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9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9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9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9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9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9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9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9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9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9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9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9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9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9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9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9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9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9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9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9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9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9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9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9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9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9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9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9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9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9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9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9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9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9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9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9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9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9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9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9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9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9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9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9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9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9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9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9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9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9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9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9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9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9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9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9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9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9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9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9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9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9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9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9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9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9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9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9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9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9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9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9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9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9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9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9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9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9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9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9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9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9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9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9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9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9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9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9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9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9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9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9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9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9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9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9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9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9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9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9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9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9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9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9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9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9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9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9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9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9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9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9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9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9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9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9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9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9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9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9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9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9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9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9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9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9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9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9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9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9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9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9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9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9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9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9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9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9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9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9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9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9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9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9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9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9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9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9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9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9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9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9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9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9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9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9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9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9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9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9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9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9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9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9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9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9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9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9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9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9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9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9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9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9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9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9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9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9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9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9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9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9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9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9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9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9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9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9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9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9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9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9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9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9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9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9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9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9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9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9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9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9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9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9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9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9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9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9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9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9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9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9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9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9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9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9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9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9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9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9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9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9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9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9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9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9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9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9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9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9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9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9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9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9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9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9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9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9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9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9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9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9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9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9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61"/>
      <c r="B989" s="61"/>
      <c r="C989" s="61"/>
      <c r="D989" s="61"/>
      <c r="E989" s="62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  <c r="AA989" s="61"/>
      <c r="AB989" s="61"/>
      <c r="AC989" s="61"/>
      <c r="AD989" s="61"/>
      <c r="AE989" s="61"/>
    </row>
    <row r="990">
      <c r="A990" s="61"/>
      <c r="B990" s="61"/>
      <c r="C990" s="61"/>
      <c r="D990" s="61"/>
      <c r="E990" s="62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  <c r="AA990" s="61"/>
      <c r="AB990" s="61"/>
      <c r="AC990" s="61"/>
      <c r="AD990" s="61"/>
      <c r="AE990" s="61"/>
    </row>
    <row r="991">
      <c r="A991" s="61"/>
      <c r="B991" s="61"/>
      <c r="C991" s="61"/>
      <c r="D991" s="61"/>
      <c r="E991" s="62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  <c r="AA991" s="61"/>
      <c r="AB991" s="61"/>
      <c r="AC991" s="61"/>
      <c r="AD991" s="61"/>
      <c r="AE991" s="61"/>
    </row>
    <row r="992">
      <c r="A992" s="61"/>
      <c r="B992" s="61"/>
      <c r="C992" s="61"/>
      <c r="D992" s="61"/>
      <c r="E992" s="62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  <c r="AA992" s="61"/>
      <c r="AB992" s="61"/>
      <c r="AC992" s="61"/>
      <c r="AD992" s="61"/>
      <c r="AE992" s="61"/>
    </row>
    <row r="993">
      <c r="A993" s="61"/>
      <c r="B993" s="61"/>
      <c r="C993" s="61"/>
      <c r="D993" s="61"/>
      <c r="E993" s="62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  <c r="AA993" s="61"/>
      <c r="AB993" s="61"/>
      <c r="AC993" s="61"/>
      <c r="AD993" s="61"/>
      <c r="AE993" s="61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6" width="10.71"/>
    <col customWidth="1" min="7" max="7" width="12.29"/>
    <col customWidth="1" min="8" max="26" width="10.71"/>
  </cols>
  <sheetData>
    <row r="1">
      <c r="A1" s="63">
        <f>+'SOLICITUD DE CONTRATO '!M12</f>
        <v>2433333</v>
      </c>
      <c r="B1" s="64">
        <f>+A1/30</f>
        <v>81111.1</v>
      </c>
    </row>
    <row r="2">
      <c r="B2" s="64">
        <f>+B1*23</f>
        <v>1865555.3</v>
      </c>
    </row>
    <row r="4">
      <c r="A4" s="63">
        <f>+A1*8</f>
        <v>19466664</v>
      </c>
      <c r="B4" s="65">
        <f>+A4+B2</f>
        <v>21332219.3</v>
      </c>
    </row>
    <row r="8">
      <c r="G8" s="66"/>
    </row>
    <row r="9">
      <c r="G9" s="66">
        <v>2085000.0</v>
      </c>
    </row>
    <row r="10">
      <c r="G10" s="66">
        <v>2085000.0</v>
      </c>
    </row>
    <row r="11">
      <c r="A11" s="67">
        <v>1.0</v>
      </c>
      <c r="B11" s="64">
        <f>(3634104/30)*24</f>
        <v>2907283.2</v>
      </c>
      <c r="C11" s="61" t="s">
        <v>52</v>
      </c>
      <c r="G11" s="66">
        <v>2085000.0</v>
      </c>
    </row>
    <row r="12">
      <c r="A12" s="61"/>
      <c r="B12" s="64">
        <f>(3634104*8)</f>
        <v>29072832</v>
      </c>
      <c r="C12" s="61" t="s">
        <v>53</v>
      </c>
      <c r="G12" s="67">
        <f>SUM(G9:G11)</f>
        <v>6255000</v>
      </c>
    </row>
    <row r="13">
      <c r="A13" s="61"/>
      <c r="B13" s="64">
        <f>SUM(B11:B12)</f>
        <v>31980115.2</v>
      </c>
      <c r="G13" s="67">
        <v>7300000.0</v>
      </c>
    </row>
    <row r="14">
      <c r="G14" s="66">
        <f>+G13-G12</f>
        <v>1045000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