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96C515F8-1CFB-4A15-B825-8374641F295B}"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definedNames>
    <definedName name="_xlnm.Print_Area" localSheetId="0">'SOLICITUD DE CONTRATO '!$A$1:$O$16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2" i="1" l="1"/>
  <c r="D8" i="2"/>
  <c r="B2" i="2"/>
  <c r="B12" i="2" l="1"/>
  <c r="B11" i="2"/>
  <c r="B13" i="2" s="1"/>
  <c r="A1" i="2" l="1"/>
  <c r="B1" i="2" s="1"/>
  <c r="A4" i="2" l="1"/>
  <c r="B4" i="2" s="1"/>
</calcChain>
</file>

<file path=xl/sharedStrings.xml><?xml version="1.0" encoding="utf-8"?>
<sst xmlns="http://schemas.openxmlformats.org/spreadsheetml/2006/main" count="60" uniqueCount="56">
  <si>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</si>
  <si>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</si>
  <si>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</si>
  <si>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</si>
  <si>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</si>
  <si>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</si>
  <si>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</si>
  <si>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</si>
  <si>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</si>
  <si>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</si>
  <si>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</si>
  <si>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</si>
  <si>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</si>
  <si>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</si>
  <si>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</si>
  <si>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</si>
  <si>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</si>
  <si>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</si>
  <si>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</si>
  <si>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</si>
  <si>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</si>
  <si>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</si>
  <si>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</si>
  <si>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</si>
  <si>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</si>
  <si>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</si>
  <si>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</si>
  <si>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</si>
  <si>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</si>
  <si>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</si>
  <si>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</si>
  <si>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</si>
  <si>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</si>
  <si>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</si>
  <si>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</si>
  <si>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</si>
  <si>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</si>
  <si>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</si>
  <si>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</si>
  <si>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</si>
  <si>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</si>
  <si>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NO </t>
  </si>
  <si>
    <t>SI  X</t>
  </si>
  <si>
    <t>LEYLA MARULANDA</t>
  </si>
  <si>
    <t>GERENTE DEL PROYECTO</t>
  </si>
  <si>
    <t>24 dias</t>
  </si>
  <si>
    <t>6 meses</t>
  </si>
  <si>
    <t>MES</t>
  </si>
  <si>
    <t xml:space="preserve">GEISSON ALBERTO MORENO RIOS </t>
  </si>
  <si>
    <t>LEIDY VIVIANA PÉREZ CC 1.121.864.333</t>
  </si>
  <si>
    <t xml:space="preserve">1. Registro y las conciliaciones de anticipos en general.
2. Registro y las conciliaciones de proveedores.
3. Registro y las conciliaciones de prestadores de servicios.
4. Registro, liquidación y cierre de impuestos de RENTA, ICA e IVA.
5. Recibo, Registro y liquidación de las facturas de compras y servicios.
6. Apoyo en la preparación y los diferentes informes con destino a las entidades estatales de control.
7. Monitorización de cuentas.
8. Preparación de los auxiliares y anexos de balances e informes para revisión del contador.
9. Apoyo a la realización de actividades administrativas, recursos humanos, financieras y contables.
10. Llevar el archivo físico y digital contable, administrativo y financiero del proyecto.
11. Apoyar los procesos de tramites de ajustes Financieros necesarios y que sean requeridos por la
gerencia del proyecto.
12. Acompañar las reuniones que sean requeridas por la supervisión del proyecto de inversión
relacionados a la gestión financiera
13. Presentar un informe mensual de actividades desarrolladas durante el mes de acuerdo con las
obligaciones contractuales para el pago.
14. Encontrarse al día por concepto de seguridad social, pensión y Arl durante la ejecución del contrato
15. Las demás actividades que le sean solicitadas de acuerdo con el objeto contractual
</t>
  </si>
  <si>
    <t>1.  Apoyo en la presentación de informes administrativos  y financieros del proyecto.
2. Presentar un informe mensual de actividades desarrolladas durante el mes de acuerdo con las obligaciones contractuales para el pago.</t>
  </si>
  <si>
    <t>Contratar los servicios profesionales de un contador público para ejercer las actividades de apoyo a la coordinación administrativa y financiera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</si>
  <si>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2 MES Y 26 DÍAS</t>
  </si>
  <si>
    <t>Se realizaran tres pagos así:
Un (01) primer pago por valor de UN MILLÓN TRESCIENTOS OCHENTA Y SEIS MIL SEISCIENTOS SESENTA Y SIETE PESOS ($1.386.667) M/CTE, en mensualidad vencida, previa presentación de informe de actividades ejecutadas, informe de supervisión y acreditar los pagos al Sistema Integral de Seguridad Social y Aportes Parafiscales.
Un (02) segundo pago por valor de UN MILLON SESICIENTOS MIL PESOS ($1.600.000) M/CTE, en mensualidad vencida, previa presentación de informe de actividades ejecutadas, informe de supervisión y acreditar los pagos al Sistema Integral de Seguridad Social y Aportes Parafiscales.
Un (03) tercer pago por valor de UN MILLON SESICIENTOS MIL PESOS ($1.600.000) M/CTE previa presentación de informe de actividades ejecutadas, informe de supervisión y acreditar los pagos al Sistema Integral de Seguridad Social y Aportes Parafiscales.
Para el tercer y último pago, se deberá suscribir la respectiva acta de terminación firmada por las partes, y los demás soportes (previa presentación de constancia de haber prestado el servicio a satisfacción, acreditación de pagos a salud, pensión y ARL)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</si>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</sst>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d/m/yyyy"/>
    <numFmt numFmtId="167" formatCode="_-&quot;$&quot;\ * #,##0.00_-;\-&quot;$&quot;\ * #,##0.00_-;_-&quot;$&quot;\ * &quot;-&quot;??_-;_-@"/>
    <numFmt numFmtId="168" formatCode="_-&quot;$&quot;* #,##0.00_-;\-&quot;$&quot;* #,##0.00_-;_-&quot;$&quot;* &quot;-&quot;_-;_-@_-"/>
    <numFmt numFmtId="169" formatCode="_-&quot;$&quot;\ * #,##0_-;\-&quot;$&quot;\ * #,##0_-;_-&quot;$&quot;\ * &quot;-&quot;??_-;_-@"/>
    <numFmt numFmtId="170" formatCode="_-&quot;$&quot;* #,##0_-;\-&quot;$&quot;* #,##0_-;_-&quot;$&quot;* &quot;-&quot;??_-;_-@_-"/>
    <numFmt numFmtId="172" formatCode="_-* #,##0_-;\-* #,##0_-;_-* &quot;-&quot;??_-;_-@_-"/>
  </numFmts>
  <fonts count="6" x14ac:knownFonts="1">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
      <sz val="11"/>
      <color theme="1"/>
      <name val="Calibri"/>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4">
    <xf numFmtId="0" fontId="0" fillId="0" borderId="0"/>
    <xf numFmtId="41" fontId="1" fillId="0" borderId="0" applyFont="0" applyFill="0" applyBorder="0" applyAlignment="0" applyProtection="0"/>
    <xf numFmtId="164" fontId="4" fillId="0" borderId="0" applyFont="0" applyFill="0" applyBorder="0" applyAlignment="0" applyProtection="0"/>
    <xf numFmtId="43" fontId="5" fillId="0" borderId="0" applyFont="0" applyFill="0" applyBorder="0" applyAlignment="0" applyProtection="0"/>
  </cellStyleXfs>
  <cellXfs count="73">
    <xf numFmtId="0" fontId="0" fillId="0" borderId="0" xfId="0" applyFont="1" applyAlignment="1"/>
    <xf numFmtId="0" fontId="3" fillId="2" borderId="6" xfId="0" applyFont="1" applyFill="1" applyBorder="1"/>
    <xf numFmtId="0" fontId="3" fillId="0" borderId="0" xfId="0" applyFont="1" applyAlignme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44" fontId="3" fillId="2" borderId="6" xfId="0" applyNumberFormat="1" applyFont="1" applyFill="1" applyBorder="1"/>
    <xf numFmtId="0" fontId="3" fillId="0" borderId="0" xfId="0" applyFont="1" applyAlignment="1">
      <alignment wrapText="1"/>
    </xf>
    <xf numFmtId="0" fontId="3" fillId="0" borderId="0" xfId="0" applyFont="1"/>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6"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3" fillId="2" borderId="28" xfId="0" applyFont="1" applyFill="1" applyBorder="1" applyAlignment="1">
      <alignment horizontal="center" vertical="center"/>
    </xf>
    <xf numFmtId="0" fontId="3" fillId="2" borderId="28" xfId="0" applyFont="1" applyFill="1" applyBorder="1" applyAlignment="1">
      <alignment horizontal="center" vertical="center" wrapText="1"/>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166" fontId="3" fillId="2" borderId="28" xfId="0" applyNumberFormat="1" applyFont="1" applyFill="1" applyBorder="1" applyAlignment="1">
      <alignment horizontal="center" vertical="center"/>
    </xf>
    <xf numFmtId="167" fontId="3" fillId="2" borderId="28" xfId="0" applyNumberFormat="1" applyFont="1" applyFill="1" applyBorder="1" applyAlignment="1">
      <alignment horizontal="center" vertical="center"/>
    </xf>
    <xf numFmtId="164" fontId="0" fillId="0" borderId="0" xfId="2" applyFont="1" applyAlignment="1"/>
    <xf numFmtId="168" fontId="0" fillId="0" borderId="0" xfId="2" applyNumberFormat="1" applyFont="1" applyAlignment="1"/>
    <xf numFmtId="165" fontId="0" fillId="0" borderId="0" xfId="0" applyNumberFormat="1" applyFont="1" applyAlignment="1"/>
    <xf numFmtId="0" fontId="3" fillId="2" borderId="34" xfId="0" applyFont="1" applyFill="1" applyBorder="1" applyAlignment="1">
      <alignment horizontal="left" vertical="top" wrapText="1"/>
    </xf>
    <xf numFmtId="0" fontId="1" fillId="0" borderId="0" xfId="0" applyFont="1" applyAlignment="1"/>
    <xf numFmtId="168" fontId="0" fillId="0" borderId="0" xfId="0" applyNumberFormat="1" applyFont="1" applyAlignment="1"/>
    <xf numFmtId="168" fontId="3" fillId="2" borderId="6" xfId="2" applyNumberFormat="1" applyFont="1" applyFill="1" applyBorder="1"/>
    <xf numFmtId="3" fontId="3" fillId="2" borderId="28" xfId="0" applyNumberFormat="1" applyFont="1" applyFill="1" applyBorder="1" applyAlignment="1">
      <alignment horizontal="center" vertical="center"/>
    </xf>
    <xf numFmtId="168" fontId="3" fillId="2" borderId="6" xfId="2" applyNumberFormat="1" applyFont="1" applyFill="1" applyBorder="1" applyAlignment="1">
      <alignment horizontal="center" vertical="center"/>
    </xf>
    <xf numFmtId="164" fontId="3" fillId="2" borderId="33" xfId="2" applyFont="1" applyFill="1" applyBorder="1" applyAlignment="1">
      <alignment horizontal="center"/>
    </xf>
    <xf numFmtId="167" fontId="3" fillId="2" borderId="31" xfId="0" applyNumberFormat="1" applyFont="1" applyFill="1" applyBorder="1" applyAlignment="1">
      <alignment horizontal="center"/>
    </xf>
    <xf numFmtId="169" fontId="3" fillId="2" borderId="28" xfId="0" applyNumberFormat="1" applyFont="1" applyFill="1" applyBorder="1" applyAlignment="1">
      <alignment horizontal="center" vertical="center"/>
    </xf>
    <xf numFmtId="170" fontId="3" fillId="2" borderId="31" xfId="0" applyNumberFormat="1" applyFont="1" applyFill="1" applyBorder="1" applyAlignment="1">
      <alignment horizontal="center"/>
    </xf>
    <xf numFmtId="0" fontId="2" fillId="2" borderId="13" xfId="0" applyFont="1" applyFill="1" applyBorder="1" applyAlignment="1">
      <alignment horizontal="center" vertical="center" wrapText="1"/>
    </xf>
    <xf numFmtId="0" fontId="3" fillId="0" borderId="15" xfId="0" applyFont="1" applyBorder="1"/>
    <xf numFmtId="0" fontId="2" fillId="2" borderId="18" xfId="0" applyFont="1" applyFill="1" applyBorder="1" applyAlignment="1">
      <alignment horizontal="center" vertical="center" wrapText="1"/>
    </xf>
    <xf numFmtId="0" fontId="3" fillId="0" borderId="20" xfId="0" applyFont="1" applyBorder="1"/>
    <xf numFmtId="0" fontId="3" fillId="0" borderId="19" xfId="0" applyFont="1" applyBorder="1"/>
    <xf numFmtId="0" fontId="3" fillId="2" borderId="9" xfId="0" applyFont="1" applyFill="1" applyBorder="1" applyAlignment="1">
      <alignment horizontal="center" vertical="center"/>
    </xf>
    <xf numFmtId="0" fontId="3" fillId="0" borderId="10" xfId="0" applyFont="1" applyBorder="1"/>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6" fontId="2" fillId="2" borderId="9" xfId="0" applyNumberFormat="1" applyFont="1" applyFill="1" applyBorder="1" applyAlignment="1">
      <alignment horizontal="center"/>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43" fontId="0" fillId="0" borderId="0" xfId="3" applyFont="1" applyAlignment="1"/>
    <xf numFmtId="172" fontId="0" fillId="0" borderId="0" xfId="3" applyNumberFormat="1" applyFont="1" applyAlignment="1"/>
  </cellXfs>
  <cellStyles count="4">
    <cellStyle name="Millares" xfId="3" builtinId="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2"/>
  <sheetViews>
    <sheetView tabSelected="1" view="pageBreakPreview" topLeftCell="F1" zoomScale="60" zoomScaleNormal="75" workbookViewId="0">
      <selection activeCell="K12" sqref="K12"/>
    </sheetView>
  </sheetViews>
  <sheetFormatPr baseColWidth="10" defaultColWidth="14.42578125" defaultRowHeight="15" customHeight="1" x14ac:dyDescent="0.2"/>
  <cols>
    <col min="1" max="1" width="16.28515625" style="2" customWidth="1"/>
    <col min="2" max="2" width="18.7109375" style="2" customWidth="1"/>
    <col min="3" max="3" width="20" style="2" customWidth="1"/>
    <col min="4" max="4" width="23.7109375" style="2" customWidth="1"/>
    <col min="5" max="5" width="18.85546875" style="9" customWidth="1"/>
    <col min="6" max="6" width="71" style="2" customWidth="1"/>
    <col min="7" max="7" width="47.85546875" style="2" customWidth="1"/>
    <col min="8" max="8" width="16" style="2" customWidth="1"/>
    <col min="9" max="9" width="20.42578125" style="2" customWidth="1"/>
    <col min="10" max="10" width="10.140625" style="2" customWidth="1"/>
    <col min="11" max="11" width="16.85546875" style="2" customWidth="1"/>
    <col min="12" max="12" width="13.140625" style="2" customWidth="1"/>
    <col min="13" max="13" width="18" style="2" customWidth="1"/>
    <col min="14" max="14" width="20.140625" style="2" customWidth="1"/>
    <col min="15" max="15" width="51.140625" style="2" customWidth="1"/>
    <col min="16" max="16" width="11.42578125" style="2" customWidth="1"/>
    <col min="17" max="17" width="5.7109375" style="2" customWidth="1"/>
    <col min="18" max="18" width="25.42578125" style="2" customWidth="1"/>
    <col min="19" max="19" width="10.7109375" style="2" hidden="1" customWidth="1"/>
    <col min="20" max="31" width="10.7109375" style="2" customWidth="1"/>
    <col min="32" max="16384" width="14.42578125" style="2"/>
  </cols>
  <sheetData>
    <row r="1" spans="1:31" x14ac:dyDescent="0.25">
      <c r="A1" s="51" t="s">
        <v>0</v>
      </c>
      <c r="B1" s="52"/>
      <c r="C1" s="52"/>
      <c r="D1" s="52"/>
      <c r="E1" s="52"/>
      <c r="F1" s="52"/>
      <c r="G1" s="52"/>
      <c r="H1" s="52"/>
      <c r="I1" s="52"/>
      <c r="J1" s="52"/>
      <c r="K1" s="52"/>
      <c r="L1" s="52"/>
      <c r="M1" s="53"/>
      <c r="N1" s="59" t="s">
        <v>1</v>
      </c>
      <c r="O1" s="60"/>
      <c r="P1" s="1"/>
      <c r="Q1" s="1"/>
      <c r="R1" s="1"/>
      <c r="S1" s="1" t="s">
        <v>2</v>
      </c>
      <c r="T1" s="1"/>
      <c r="U1" s="1"/>
      <c r="V1" s="1"/>
      <c r="W1" s="1"/>
      <c r="X1" s="1"/>
      <c r="Y1" s="1"/>
      <c r="Z1" s="1"/>
      <c r="AA1" s="1"/>
      <c r="AB1" s="1"/>
      <c r="AC1" s="1"/>
      <c r="AD1" s="1"/>
      <c r="AE1" s="1"/>
    </row>
    <row r="2" spans="1:31" x14ac:dyDescent="0.25">
      <c r="A2" s="54"/>
      <c r="B2" s="55"/>
      <c r="C2" s="55"/>
      <c r="D2" s="55"/>
      <c r="E2" s="55"/>
      <c r="F2" s="55"/>
      <c r="G2" s="55"/>
      <c r="H2" s="55"/>
      <c r="I2" s="55"/>
      <c r="J2" s="55"/>
      <c r="K2" s="55"/>
      <c r="L2" s="55"/>
      <c r="M2" s="56"/>
      <c r="N2" s="61" t="s">
        <v>3</v>
      </c>
      <c r="O2" s="41"/>
      <c r="P2" s="1"/>
      <c r="Q2" s="1"/>
      <c r="R2" s="1"/>
      <c r="S2" s="1" t="s">
        <v>4</v>
      </c>
      <c r="T2" s="1"/>
      <c r="U2" s="1"/>
      <c r="V2" s="1"/>
      <c r="W2" s="1"/>
      <c r="X2" s="1"/>
      <c r="Y2" s="1"/>
      <c r="Z2" s="1"/>
      <c r="AA2" s="1"/>
      <c r="AB2" s="1"/>
      <c r="AC2" s="1"/>
      <c r="AD2" s="1"/>
      <c r="AE2" s="1"/>
    </row>
    <row r="3" spans="1:31" ht="14.25" x14ac:dyDescent="0.2">
      <c r="A3" s="54"/>
      <c r="B3" s="55"/>
      <c r="C3" s="55"/>
      <c r="D3" s="55"/>
      <c r="E3" s="55"/>
      <c r="F3" s="55"/>
      <c r="G3" s="55"/>
      <c r="H3" s="55"/>
      <c r="I3" s="55"/>
      <c r="J3" s="55"/>
      <c r="K3" s="55"/>
      <c r="L3" s="55"/>
      <c r="M3" s="56"/>
      <c r="N3" s="62" t="s">
        <v>5</v>
      </c>
      <c r="O3" s="63"/>
      <c r="P3" s="1"/>
      <c r="Q3" s="1"/>
      <c r="R3" s="1"/>
      <c r="S3" s="1" t="s">
        <v>6</v>
      </c>
      <c r="T3" s="1"/>
      <c r="U3" s="1"/>
      <c r="V3" s="1"/>
      <c r="W3" s="1"/>
      <c r="X3" s="1"/>
      <c r="Y3" s="1"/>
      <c r="Z3" s="1"/>
      <c r="AA3" s="1"/>
      <c r="AB3" s="1"/>
      <c r="AC3" s="1"/>
      <c r="AD3" s="1"/>
      <c r="AE3" s="1"/>
    </row>
    <row r="4" spans="1:31" ht="14.25" x14ac:dyDescent="0.2">
      <c r="A4" s="57"/>
      <c r="B4" s="58"/>
      <c r="C4" s="58"/>
      <c r="D4" s="58"/>
      <c r="E4" s="58"/>
      <c r="F4" s="58"/>
      <c r="G4" s="58"/>
      <c r="H4" s="58"/>
      <c r="I4" s="58"/>
      <c r="J4" s="58"/>
      <c r="K4" s="58"/>
      <c r="L4" s="58"/>
      <c r="M4" s="36"/>
      <c r="N4" s="64"/>
      <c r="O4" s="65"/>
      <c r="P4" s="1"/>
      <c r="Q4" s="1"/>
      <c r="R4" s="1"/>
      <c r="S4" s="1" t="s">
        <v>7</v>
      </c>
      <c r="T4" s="1"/>
      <c r="U4" s="1"/>
      <c r="V4" s="1"/>
      <c r="W4" s="1"/>
      <c r="X4" s="1"/>
      <c r="Y4" s="1"/>
      <c r="Z4" s="1"/>
      <c r="AA4" s="1"/>
      <c r="AB4" s="1"/>
      <c r="AC4" s="1"/>
      <c r="AD4" s="1"/>
      <c r="AE4" s="1"/>
    </row>
    <row r="5" spans="1:31" x14ac:dyDescent="0.25">
      <c r="A5" s="66" t="s">
        <v>8</v>
      </c>
      <c r="B5" s="39"/>
      <c r="C5" s="67">
        <v>45048</v>
      </c>
      <c r="D5" s="38"/>
      <c r="E5" s="38"/>
      <c r="F5" s="38"/>
      <c r="G5" s="38"/>
      <c r="H5" s="38"/>
      <c r="I5" s="38"/>
      <c r="J5" s="38"/>
      <c r="K5" s="38"/>
      <c r="L5" s="38"/>
      <c r="M5" s="38"/>
      <c r="N5" s="38"/>
      <c r="O5" s="41"/>
      <c r="P5" s="1"/>
      <c r="Q5" s="1"/>
      <c r="R5" s="1"/>
      <c r="S5" s="1" t="s">
        <v>9</v>
      </c>
      <c r="T5" s="1"/>
      <c r="U5" s="1"/>
      <c r="V5" s="1"/>
      <c r="W5" s="1"/>
      <c r="X5" s="1"/>
      <c r="Y5" s="1"/>
      <c r="Z5" s="1"/>
      <c r="AA5" s="1"/>
      <c r="AB5" s="1"/>
      <c r="AC5" s="1"/>
      <c r="AD5" s="1"/>
      <c r="AE5" s="1"/>
    </row>
    <row r="6" spans="1:31" ht="14.25" x14ac:dyDescent="0.2">
      <c r="A6" s="37" t="s">
        <v>10</v>
      </c>
      <c r="B6" s="38"/>
      <c r="C6" s="38"/>
      <c r="D6" s="39"/>
      <c r="E6" s="40" t="s">
        <v>37</v>
      </c>
      <c r="F6" s="38"/>
      <c r="G6" s="38"/>
      <c r="H6" s="38"/>
      <c r="I6" s="38"/>
      <c r="J6" s="38"/>
      <c r="K6" s="38"/>
      <c r="L6" s="38"/>
      <c r="M6" s="38"/>
      <c r="N6" s="38"/>
      <c r="O6" s="41"/>
      <c r="P6" s="1"/>
      <c r="Q6" s="1"/>
      <c r="R6" s="1"/>
      <c r="S6" s="1" t="s">
        <v>11</v>
      </c>
      <c r="T6" s="1"/>
      <c r="U6" s="1"/>
      <c r="V6" s="1"/>
      <c r="W6" s="1"/>
      <c r="X6" s="1"/>
      <c r="Y6" s="1"/>
      <c r="Z6" s="1"/>
      <c r="AA6" s="1"/>
      <c r="AB6" s="1"/>
      <c r="AC6" s="1"/>
      <c r="AD6" s="1"/>
      <c r="AE6" s="1"/>
    </row>
    <row r="7" spans="1:31" ht="14.25" x14ac:dyDescent="0.2">
      <c r="A7" s="37" t="s">
        <v>12</v>
      </c>
      <c r="B7" s="38"/>
      <c r="C7" s="38"/>
      <c r="D7" s="39"/>
      <c r="E7" s="40" t="s">
        <v>38</v>
      </c>
      <c r="F7" s="38"/>
      <c r="G7" s="38"/>
      <c r="H7" s="38"/>
      <c r="I7" s="38"/>
      <c r="J7" s="38"/>
      <c r="K7" s="38"/>
      <c r="L7" s="38"/>
      <c r="M7" s="38"/>
      <c r="N7" s="38"/>
      <c r="O7" s="41"/>
      <c r="P7" s="1"/>
      <c r="Q7" s="1"/>
      <c r="R7" s="1"/>
      <c r="S7" s="1" t="s">
        <v>13</v>
      </c>
      <c r="T7" s="1"/>
      <c r="U7" s="1"/>
      <c r="V7" s="1"/>
      <c r="W7" s="1"/>
      <c r="X7" s="1"/>
      <c r="Y7" s="1"/>
      <c r="Z7" s="1"/>
      <c r="AA7" s="1"/>
      <c r="AB7" s="1"/>
      <c r="AC7" s="1"/>
      <c r="AD7" s="1"/>
      <c r="AE7" s="1"/>
    </row>
    <row r="8" spans="1:31" ht="14.25" x14ac:dyDescent="0.2">
      <c r="A8" s="37" t="s">
        <v>14</v>
      </c>
      <c r="B8" s="38"/>
      <c r="C8" s="38"/>
      <c r="D8" s="39"/>
      <c r="E8" s="42" t="s">
        <v>39</v>
      </c>
      <c r="F8" s="38"/>
      <c r="G8" s="38"/>
      <c r="H8" s="38"/>
      <c r="I8" s="38"/>
      <c r="J8" s="38"/>
      <c r="K8" s="38"/>
      <c r="L8" s="38"/>
      <c r="M8" s="38"/>
      <c r="N8" s="38"/>
      <c r="O8" s="41"/>
      <c r="P8" s="1"/>
      <c r="Q8" s="1"/>
      <c r="R8" s="1"/>
      <c r="S8" s="1"/>
      <c r="T8" s="1"/>
      <c r="U8" s="1"/>
      <c r="V8" s="1"/>
      <c r="W8" s="1"/>
      <c r="X8" s="1"/>
      <c r="Y8" s="1"/>
      <c r="Z8" s="1"/>
      <c r="AA8" s="1"/>
      <c r="AB8" s="1"/>
      <c r="AC8" s="1"/>
      <c r="AD8" s="1"/>
      <c r="AE8" s="1"/>
    </row>
    <row r="9" spans="1:31" ht="14.25" x14ac:dyDescent="0.2">
      <c r="A9" s="37" t="s">
        <v>15</v>
      </c>
      <c r="B9" s="38"/>
      <c r="C9" s="38"/>
      <c r="D9" s="39"/>
      <c r="E9" s="3" t="s">
        <v>42</v>
      </c>
      <c r="F9" s="4" t="s">
        <v>41</v>
      </c>
      <c r="G9" s="45"/>
      <c r="H9" s="46"/>
      <c r="I9" s="46"/>
      <c r="J9" s="46"/>
      <c r="K9" s="46"/>
      <c r="L9" s="46"/>
      <c r="M9" s="46"/>
      <c r="N9" s="46"/>
      <c r="O9" s="47"/>
      <c r="P9" s="1"/>
      <c r="Q9" s="1"/>
      <c r="R9" s="1"/>
      <c r="S9" s="1"/>
      <c r="T9" s="1"/>
      <c r="U9" s="1"/>
      <c r="V9" s="1"/>
      <c r="W9" s="1"/>
      <c r="X9" s="1"/>
      <c r="Y9" s="1"/>
      <c r="Z9" s="1"/>
      <c r="AA9" s="1"/>
      <c r="AB9" s="1"/>
      <c r="AC9" s="1"/>
      <c r="AD9" s="1"/>
      <c r="AE9" s="1"/>
    </row>
    <row r="10" spans="1:31" ht="41.1" customHeight="1" x14ac:dyDescent="0.2">
      <c r="A10" s="37" t="s">
        <v>16</v>
      </c>
      <c r="B10" s="38"/>
      <c r="C10" s="38"/>
      <c r="D10" s="39"/>
      <c r="E10" s="42" t="s">
        <v>52</v>
      </c>
      <c r="F10" s="43"/>
      <c r="G10" s="43"/>
      <c r="H10" s="43"/>
      <c r="I10" s="43"/>
      <c r="J10" s="43"/>
      <c r="K10" s="43"/>
      <c r="L10" s="43"/>
      <c r="M10" s="43"/>
      <c r="N10" s="43"/>
      <c r="O10" s="44"/>
      <c r="P10" s="1"/>
      <c r="Q10" s="1"/>
      <c r="R10" s="1"/>
      <c r="S10" s="1"/>
      <c r="T10" s="1"/>
      <c r="U10" s="1"/>
      <c r="V10" s="1"/>
      <c r="W10" s="1"/>
      <c r="X10" s="1"/>
      <c r="Y10" s="1"/>
      <c r="Z10" s="1"/>
      <c r="AA10" s="1"/>
      <c r="AB10" s="1"/>
      <c r="AC10" s="1"/>
      <c r="AD10" s="1"/>
      <c r="AE10" s="1"/>
    </row>
    <row r="11" spans="1:31" ht="68.25" customHeight="1" x14ac:dyDescent="0.2">
      <c r="A11" s="11" t="s">
        <v>17</v>
      </c>
      <c r="B11" s="12" t="s">
        <v>18</v>
      </c>
      <c r="C11" s="12" t="s">
        <v>19</v>
      </c>
      <c r="D11" s="12" t="s">
        <v>20</v>
      </c>
      <c r="E11" s="12" t="s">
        <v>21</v>
      </c>
      <c r="F11" s="12" t="s">
        <v>22</v>
      </c>
      <c r="G11" s="12" t="s">
        <v>23</v>
      </c>
      <c r="H11" s="12" t="s">
        <v>24</v>
      </c>
      <c r="I11" s="12" t="s">
        <v>25</v>
      </c>
      <c r="J11" s="12" t="s">
        <v>26</v>
      </c>
      <c r="K11" s="12" t="s">
        <v>27</v>
      </c>
      <c r="L11" s="12" t="s">
        <v>28</v>
      </c>
      <c r="M11" s="12" t="s">
        <v>29</v>
      </c>
      <c r="N11" s="12" t="s">
        <v>30</v>
      </c>
      <c r="O11" s="18" t="s">
        <v>31</v>
      </c>
      <c r="P11" s="1"/>
      <c r="Q11" s="1"/>
      <c r="R11" s="1"/>
      <c r="S11" s="1"/>
      <c r="T11" s="1"/>
      <c r="U11" s="1"/>
      <c r="V11" s="1"/>
      <c r="W11" s="1"/>
      <c r="X11" s="1"/>
      <c r="Y11" s="1"/>
      <c r="Z11" s="1"/>
      <c r="AA11" s="1"/>
      <c r="AB11" s="1"/>
      <c r="AC11" s="1"/>
      <c r="AD11" s="1"/>
      <c r="AE11" s="1"/>
    </row>
    <row r="12" spans="1:31" s="6" customFormat="1" ht="381.95" customHeight="1" x14ac:dyDescent="0.25">
      <c r="A12" s="16">
        <v>1</v>
      </c>
      <c r="B12" s="17" t="s">
        <v>40</v>
      </c>
      <c r="C12" s="16" t="s">
        <v>2</v>
      </c>
      <c r="D12" s="29">
        <v>1121891561</v>
      </c>
      <c r="E12" s="17" t="s">
        <v>48</v>
      </c>
      <c r="F12" s="25" t="s">
        <v>50</v>
      </c>
      <c r="G12" s="3" t="s">
        <v>51</v>
      </c>
      <c r="H12" s="20">
        <v>45082</v>
      </c>
      <c r="I12" s="20">
        <v>45168</v>
      </c>
      <c r="J12" s="17" t="s">
        <v>53</v>
      </c>
      <c r="K12" s="16">
        <v>1</v>
      </c>
      <c r="L12" s="16" t="s">
        <v>47</v>
      </c>
      <c r="M12" s="21">
        <v>1600000</v>
      </c>
      <c r="N12" s="33">
        <f>1386667+1600000+1600000</f>
        <v>4586667</v>
      </c>
      <c r="O12" s="17" t="s">
        <v>54</v>
      </c>
      <c r="P12" s="5" t="s">
        <v>55</v>
      </c>
      <c r="Q12" s="5"/>
      <c r="R12" s="30" t="s">
        <v>55</v>
      </c>
      <c r="S12" s="5"/>
      <c r="T12" s="5"/>
      <c r="U12" s="5"/>
      <c r="V12" s="5"/>
      <c r="W12" s="5"/>
      <c r="X12" s="5"/>
      <c r="Y12" s="5"/>
      <c r="Z12" s="5"/>
      <c r="AA12" s="5"/>
      <c r="AB12" s="5"/>
      <c r="AC12" s="5"/>
      <c r="AD12" s="5"/>
      <c r="AE12" s="5"/>
    </row>
    <row r="13" spans="1:31" ht="48" customHeight="1" x14ac:dyDescent="0.2">
      <c r="A13" s="35" t="s">
        <v>32</v>
      </c>
      <c r="B13" s="36"/>
      <c r="C13" s="13">
        <v>45082</v>
      </c>
      <c r="D13" s="14" t="s">
        <v>33</v>
      </c>
      <c r="E13" s="13">
        <v>45082</v>
      </c>
      <c r="F13" s="15"/>
      <c r="G13" s="15"/>
      <c r="H13" s="15"/>
      <c r="I13" s="19"/>
      <c r="J13" s="15"/>
      <c r="K13" s="15"/>
      <c r="L13" s="15"/>
      <c r="M13" s="32"/>
      <c r="N13" s="34"/>
      <c r="O13" s="31"/>
      <c r="P13" s="1"/>
      <c r="Q13" s="1"/>
      <c r="R13" s="28" t="s">
        <v>55</v>
      </c>
      <c r="S13" s="1"/>
      <c r="T13" s="1"/>
      <c r="U13" s="1"/>
      <c r="V13" s="1"/>
      <c r="W13" s="1"/>
      <c r="X13" s="1"/>
      <c r="Y13" s="1"/>
      <c r="Z13" s="1"/>
      <c r="AA13" s="1"/>
      <c r="AB13" s="1"/>
      <c r="AC13" s="1"/>
      <c r="AD13" s="1"/>
      <c r="AE13" s="1"/>
    </row>
    <row r="14" spans="1:31" ht="33.950000000000003" customHeight="1" x14ac:dyDescent="0.2">
      <c r="A14" s="37" t="s">
        <v>34</v>
      </c>
      <c r="B14" s="38"/>
      <c r="C14" s="38"/>
      <c r="D14" s="39"/>
      <c r="E14" s="45" t="s">
        <v>49</v>
      </c>
      <c r="F14" s="38"/>
      <c r="G14" s="38"/>
      <c r="H14" s="38"/>
      <c r="I14" s="38"/>
      <c r="J14" s="38"/>
      <c r="K14" s="38"/>
      <c r="L14" s="38"/>
      <c r="M14" s="38"/>
      <c r="N14" s="38"/>
      <c r="O14" s="41"/>
      <c r="P14" s="1"/>
      <c r="Q14" s="1"/>
      <c r="R14" s="28" t="s">
        <v>55</v>
      </c>
      <c r="S14" s="1"/>
      <c r="T14" s="1"/>
      <c r="U14" s="1"/>
      <c r="V14" s="1"/>
      <c r="W14" s="1"/>
      <c r="X14" s="1"/>
      <c r="Y14" s="1"/>
      <c r="Z14" s="1"/>
      <c r="AA14" s="1"/>
      <c r="AB14" s="1"/>
      <c r="AC14" s="1"/>
      <c r="AD14" s="1"/>
      <c r="AE14" s="1"/>
    </row>
    <row r="15" spans="1:31" ht="14.25" x14ac:dyDescent="0.2">
      <c r="A15" s="37" t="s">
        <v>35</v>
      </c>
      <c r="B15" s="38"/>
      <c r="C15" s="38"/>
      <c r="D15" s="39"/>
      <c r="E15" s="40" t="s">
        <v>43</v>
      </c>
      <c r="F15" s="38"/>
      <c r="G15" s="38"/>
      <c r="H15" s="38"/>
      <c r="I15" s="38"/>
      <c r="J15" s="38"/>
      <c r="K15" s="38"/>
      <c r="L15" s="38"/>
      <c r="M15" s="38"/>
      <c r="N15" s="38"/>
      <c r="O15" s="41"/>
      <c r="P15" s="1"/>
      <c r="Q15" s="1"/>
      <c r="R15" s="1"/>
      <c r="S15" s="1"/>
      <c r="T15" s="1"/>
      <c r="U15" s="1"/>
      <c r="V15" s="1"/>
      <c r="W15" s="1"/>
      <c r="X15" s="1"/>
      <c r="Y15" s="1"/>
      <c r="Z15" s="1"/>
      <c r="AA15" s="1"/>
      <c r="AB15" s="1"/>
      <c r="AC15" s="1"/>
      <c r="AD15" s="1"/>
      <c r="AE15" s="1"/>
    </row>
    <row r="16" spans="1:31" ht="15.75" customHeight="1" thickBot="1" x14ac:dyDescent="0.25">
      <c r="A16" s="68" t="s">
        <v>36</v>
      </c>
      <c r="B16" s="69"/>
      <c r="C16" s="69"/>
      <c r="D16" s="70"/>
      <c r="E16" s="48" t="s">
        <v>44</v>
      </c>
      <c r="F16" s="49"/>
      <c r="G16" s="49"/>
      <c r="H16" s="49"/>
      <c r="I16" s="49"/>
      <c r="J16" s="49"/>
      <c r="K16" s="49"/>
      <c r="L16" s="49"/>
      <c r="M16" s="49"/>
      <c r="N16" s="49"/>
      <c r="O16" s="50"/>
      <c r="P16" s="1"/>
      <c r="Q16" s="1"/>
      <c r="R16" s="1"/>
      <c r="S16" s="1"/>
      <c r="T16" s="1"/>
      <c r="U16" s="1"/>
      <c r="V16" s="1"/>
      <c r="W16" s="1"/>
      <c r="X16" s="1"/>
      <c r="Y16" s="1"/>
      <c r="Z16" s="1"/>
      <c r="AA16" s="1"/>
      <c r="AB16" s="1"/>
      <c r="AC16" s="1"/>
      <c r="AD16" s="1"/>
      <c r="AE16" s="1"/>
    </row>
    <row r="17" spans="1:31" ht="15.75" customHeight="1" x14ac:dyDescent="0.2">
      <c r="A17" s="1"/>
      <c r="B17" s="1"/>
      <c r="C17" s="1"/>
      <c r="D17" s="1"/>
      <c r="E17" s="7"/>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75" customHeight="1" x14ac:dyDescent="0.2">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
      <c r="A35" s="1"/>
      <c r="B35" s="1"/>
      <c r="C35" s="1"/>
      <c r="D35" s="1"/>
      <c r="E35" s="7"/>
      <c r="F35" s="1"/>
      <c r="G35" s="1"/>
      <c r="H35" s="1"/>
      <c r="I35" s="1"/>
      <c r="J35" s="1"/>
      <c r="K35" s="1"/>
      <c r="L35" s="1"/>
      <c r="M35" s="1"/>
      <c r="N35" s="1"/>
      <c r="O35" s="8"/>
      <c r="P35" s="1"/>
      <c r="Q35" s="1"/>
      <c r="R35" s="1"/>
      <c r="S35" s="1"/>
      <c r="T35" s="1"/>
      <c r="U35" s="1"/>
      <c r="V35" s="1"/>
      <c r="W35" s="1"/>
      <c r="X35" s="1"/>
      <c r="Y35" s="1"/>
      <c r="Z35" s="1"/>
      <c r="AA35" s="1"/>
      <c r="AB35" s="1"/>
      <c r="AC35" s="1"/>
      <c r="AD35" s="1"/>
      <c r="AE35" s="1"/>
    </row>
    <row r="36" spans="1:31" ht="15.75" customHeight="1" x14ac:dyDescent="0.2">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x14ac:dyDescent="0.2">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x14ac:dyDescent="0.2">
      <c r="A38" s="1"/>
      <c r="B38" s="1"/>
      <c r="C38" s="1"/>
      <c r="D38" s="1"/>
      <c r="E38" s="7"/>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4.25" x14ac:dyDescent="0.2">
      <c r="G989" s="10"/>
      <c r="I989" s="10"/>
    </row>
    <row r="990" spans="1:31" ht="14.25" x14ac:dyDescent="0.2">
      <c r="G990" s="10"/>
      <c r="I990" s="10"/>
    </row>
    <row r="991" spans="1:31" ht="14.25" x14ac:dyDescent="0.2">
      <c r="G991" s="10"/>
      <c r="I991" s="10"/>
    </row>
    <row r="992" spans="1:31" ht="14.25" x14ac:dyDescent="0.2">
      <c r="G992" s="10"/>
      <c r="I992" s="10"/>
    </row>
  </sheetData>
  <mergeCells count="23">
    <mergeCell ref="E15:O15"/>
    <mergeCell ref="E16:O16"/>
    <mergeCell ref="A1:M4"/>
    <mergeCell ref="N1:O1"/>
    <mergeCell ref="N2:O2"/>
    <mergeCell ref="N3:O4"/>
    <mergeCell ref="A5:B5"/>
    <mergeCell ref="C5:O5"/>
    <mergeCell ref="E6:O6"/>
    <mergeCell ref="A15:D15"/>
    <mergeCell ref="A16:D16"/>
    <mergeCell ref="A6:D6"/>
    <mergeCell ref="A7:D7"/>
    <mergeCell ref="A8:D8"/>
    <mergeCell ref="E14:O14"/>
    <mergeCell ref="A9:D9"/>
    <mergeCell ref="A13:B13"/>
    <mergeCell ref="A14:D14"/>
    <mergeCell ref="A10:D10"/>
    <mergeCell ref="E7:O7"/>
    <mergeCell ref="E8:O8"/>
    <mergeCell ref="E10:O10"/>
    <mergeCell ref="G9:O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D13"/>
  <sheetViews>
    <sheetView workbookViewId="0">
      <selection activeCell="B2" sqref="B2"/>
    </sheetView>
  </sheetViews>
  <sheetFormatPr baseColWidth="10" defaultRowHeight="15" x14ac:dyDescent="0.25"/>
  <cols>
    <col min="1" max="1" width="12.5703125" bestFit="1" customWidth="1"/>
    <col min="2" max="2" width="15.140625" bestFit="1" customWidth="1"/>
    <col min="4" max="4" width="15.140625" style="71" bestFit="1" customWidth="1"/>
  </cols>
  <sheetData>
    <row r="1" spans="1:4" x14ac:dyDescent="0.25">
      <c r="A1" s="22">
        <f>+'SOLICITUD DE CONTRATO '!M12</f>
        <v>1600000</v>
      </c>
      <c r="B1" s="23">
        <f>+A1/30</f>
        <v>53333.333333333336</v>
      </c>
    </row>
    <row r="2" spans="1:4" x14ac:dyDescent="0.25">
      <c r="B2" s="23">
        <f>+B1*26</f>
        <v>1386666.6666666667</v>
      </c>
    </row>
    <row r="4" spans="1:4" x14ac:dyDescent="0.25">
      <c r="A4" s="22">
        <f>+A1*8</f>
        <v>12800000</v>
      </c>
      <c r="B4" s="24">
        <f>+A4+B2</f>
        <v>14186666.666666666</v>
      </c>
    </row>
    <row r="6" spans="1:4" x14ac:dyDescent="0.25">
      <c r="D6" s="71">
        <v>1600000</v>
      </c>
    </row>
    <row r="7" spans="1:4" x14ac:dyDescent="0.25">
      <c r="D7" s="71">
        <v>1600000</v>
      </c>
    </row>
    <row r="8" spans="1:4" x14ac:dyDescent="0.25">
      <c r="D8" s="72">
        <f>+B2</f>
        <v>1386666.6666666667</v>
      </c>
    </row>
    <row r="11" spans="1:4" x14ac:dyDescent="0.25">
      <c r="A11">
        <v>1</v>
      </c>
      <c r="B11" s="23">
        <f>(3634104/30)*24</f>
        <v>2907283.2</v>
      </c>
      <c r="C11" s="26" t="s">
        <v>45</v>
      </c>
    </row>
    <row r="12" spans="1:4" x14ac:dyDescent="0.25">
      <c r="A12" s="26"/>
      <c r="B12" s="23">
        <f>(3634104*8)</f>
        <v>29072832</v>
      </c>
      <c r="C12" s="26" t="s">
        <v>46</v>
      </c>
    </row>
    <row r="13" spans="1:4" x14ac:dyDescent="0.25">
      <c r="A13" s="26"/>
      <c r="B13" s="27">
        <f>SUM(B11:B12)</f>
        <v>31980115.199999999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user</cp:lastModifiedBy>
  <dcterms:created xsi:type="dcterms:W3CDTF">2022-01-12T20:50:55Z</dcterms:created>
  <dcterms:modified xsi:type="dcterms:W3CDTF">2023-06-05T21:38:04Z</dcterms:modified>
</cp:coreProperties>
</file>