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E:\PROYECTO 230_HUILA AVANZA\DOCUMENTACION TALENTO HUMANO Y PROVEEDORES EL PROYECTO BPIN_230\CONTRATO VIDEOS\documentos contrato videos\"/>
    </mc:Choice>
  </mc:AlternateContent>
  <xr:revisionPtr revIDLastSave="0" documentId="13_ncr:1_{DCAD6A06-B6FC-4648-A0AB-A14B7BD9AC90}"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FORMA DE PAG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F7" i="2"/>
  <c r="F6" i="2"/>
  <c r="F5" i="2"/>
  <c r="F4" i="2"/>
  <c r="F3" i="2"/>
  <c r="E4" i="2"/>
  <c r="E3" i="2"/>
  <c r="B5" i="2"/>
  <c r="C5" i="2"/>
  <c r="C4" i="2"/>
  <c r="C3" i="2"/>
  <c r="B4" i="2"/>
  <c r="B3" i="2"/>
  <c r="N12" i="1" l="1"/>
</calcChain>
</file>

<file path=xl/sharedStrings.xml><?xml version="1.0" encoding="utf-8"?>
<sst xmlns="http://schemas.openxmlformats.org/spreadsheetml/2006/main" count="76" uniqueCount="70">
  <si>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</si>
  <si>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</si>
  <si>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</si>
  <si>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</si>
  <si>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</si>
  <si>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</si>
  <si>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</si>
  <si>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</si>
  <si>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</si>
  <si>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</si>
  <si>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</si>
  <si>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</si>
  <si>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</si>
  <si>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</si>
  <si>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</si>
  <si>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</si>
  <si>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</si>
  <si>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</si>
  <si>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</si>
  <si>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</si>
  <si>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</si>
  <si>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</si>
  <si>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</si>
  <si>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</si>
  <si>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</si>
  <si>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</si>
  <si>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</si>
  <si>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</si>
  <si>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</si>
  <si>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</si>
  <si>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</si>
  <si>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</si>
  <si>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</si>
  <si>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</si>
  <si>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</si>
  <si>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</si>
  <si>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MARISOL CARANTON</t>
  </si>
  <si>
    <t>CARGO DE QUIEN SOLICITA</t>
  </si>
  <si>
    <t>VERSION 005</t>
  </si>
  <si>
    <t>FECHA: 15/11/2022</t>
  </si>
  <si>
    <t>RICARDO VERA TORRES</t>
  </si>
  <si>
    <t xml:space="preserve"> BPIN 230 HUILA INNOVACION EMPRESARIAL</t>
  </si>
  <si>
    <t xml:space="preserve">ORDEN DE SERVICIOS </t>
  </si>
  <si>
    <t>NO   X</t>
  </si>
  <si>
    <t xml:space="preserve">SI                         </t>
  </si>
  <si>
    <t>CONTRATAR LA PRESTACION DE SERVICIOS PARA LA REALIZACION DE VIDEOS Y FOTOGRAFIAS DE LOS PROYECTOS FINANCIADOS EN EL MARCO DE LA ACTIVIDAD E2-A02 ACOMPAÑAR E IMPLEMENTAR LOS PROYECTOS DE INNOVACIÓN Y PROTOTIPADO DE LAS EMPRESAS BENEFICIARIAS DEL PROYECTODE INVERSIÓN “DESARROLLO DE CAPACIDADES EN GESTIÓN DE LA INNOVACIÓN EMPRESARIAL PARA LAS EMPRESAS DEL SECTOR TURISMO, ECONOMÍA NARANJA Y AGROPECUARIO DEL DEPARTAMENTO DEL HUILA”, BPIN 2021000100230”.</t>
  </si>
  <si>
    <t>NIT: 83093413-9</t>
  </si>
  <si>
    <t>DIEGO ALDEMAR GONZALEZ TELLO (TAITA ESTUDIO)</t>
  </si>
  <si>
    <t>1.    Ejecutar el objeto del contrato en los términos y condiciones establecidos en el estudio previo.
2.    Despliegue logístico y operativo para la elaboración de los videos en el sitio en el cual se desarrollarán los proyectos.
3.    Pre-producción, producción y post-producción de 18 videos y 8 fotografias por cada uno de los 18 de los proyectos beneficiados.
4.    Pagar por su cuenta los salarios, subsidios, prestaciones sociales, afiliación y contribuciones al Sistema Integral de Seguridad Social –EPS, pensión y ARL–, los aportes parafiscales –SENA, ICBF, Cajas de Compensación– y subsidio familiar, a que hubiere lugar, de todos sus empleados, especialmente del personal dispuesto por la organización del contratista para el cumplimiento del contrato, de acuerdo con las disposiciones del Régimen laboral colombiano y presentar en su oportunidad la respectiva certificación de cumplimiento de estas obligaciones, expedida por el revisor fiscal o su representante legal, de conformidad con las disposiciones del artículo 50 de la Ley 789 de 2002.
5.    Asumir el pago de todos los impuestos, tasas y contribuciones que se deriven de la celebración, ejecución y liquidación del contrato.
6.    Disponer y cumplir para el desarrollo de las actividades contractuales y de la logística requerida del Anexo Actividad E2-A02 Metodología.
7.    Responder ante terceros por los daños que ocasione y que provengan de causas que le sean imputables.
8.    Velar por el cumplimiento y la calidad de los servicios contratados y responder por ellos, de conformidad con las disposiciones del numeral 4 del artículo 5 de la Ley 80 de 1993, independientemente de las garantías ofrecidas.
9.    Informar por escrito al supervisor del contrato de la ocurrencia de situaciones constitutivas de fuerza mayor o caso fortuito, así como de cualquier novedad o anomalía que se presente durante el desarrollo del contrato, a la mayor brevedad posible luego del conocimiento de la ocurrencia de la situación, a más tardar dentro de los tres días siguientes a los hechos.
10.  Presentar informes de ejecución de las fases de pre producción, producción y post producción.
11.  Atender solicitudes formuladas por la supervisión, resolver inconvenientes y realizar las propuestas necesarias para la buena ejecución del contrato con plazo máximo de 2 días, posteriores a su registro.
12.  Cumplir con todas las demás obligaciones que se deriven de la naturaleza de este contrato, que se requieran para el cabal, oportuno, eficiente y correcto cumplimiento del objeto.
13.  Cumplir las condiciones técnicas, económicas y comerciales presentadas en su propuesta, en atención a lo requerido.
14.  Responder oportunamente, en un plazo que no supere 5 días, los requerimientos que durante el desarrollo del contrato formule la entidad contratante, a través de la Supervisión que ejerza la vigilancia y el control sobre la ejecución del contrato.
15.  Mantener la confidencialidad de la información que obtenga, conozca o produzca con ocasión de la ejecución del contrato, salvo requerimiento expreso de Autoridad competente.
16.  Cumplir con la normatividad vigente aplicable para la ejecución del objeto del contrato. Obtener la autorización por parte de los participantes del tratamiento de datos y uso de imágenes y videos
17.  Poner al servicio de la ejecución del Contrato, toda la capacidad administrativa, organizativa y operativa para el cumplimiento del objeto contractual.
18.  Informar oportunamente al supervisor del contrato para que por su intermedio solicite prórroga o suspensión del contrato, si a ello hay lugar.
19.  Suscribir el acta de iniciación, actas parciales, adiciones, prorrogas, otrosíes, final del contrato y el acta de liquidación del contrato, de forma conjunta con el supervisor del contrato. El acta de liquidación también será suscrita por el ordenador del gasto.
20.  Aportar con cada acta de pago todos los documentos y soportes necesarios para tramitar el pago de acuerdo con la lista de chequeo o de requisitos que le suministre el supervisor del contrato.
21. Reportar información de acuerdo con los lineamientos de la entidad.
22. Dar cumplimiento en los plazos establecidos en el cronograma de ejecución establecido en la Actividad E2-A02 Metodología, con sus debidos soportes y recibo a satisfacción por parte de la supervisión.
23. Realizar informe final consolidando el total de la información producto del desarrollo de todas y cada una de las actividades derivadas del cumplimiento de las obligaciones contenidas en el presente contrato. Así como del respectivo, soportes y anexos solicitados y aprobados por el supervisor del contrato, y la Acreditación de los pagos al Sistema Integral de Seguridad Social y aportes parafiscales. Dicho informe debes ser entregado de forma física original (foliada conservando el consecutivo) y digital (escaneada versión final y en Excel) con plazo máximo de 5 días luego de la finalización de actividades.</t>
  </si>
  <si>
    <t>Meses y dias</t>
  </si>
  <si>
    <t>PAGO 2</t>
  </si>
  <si>
    <t>TOTAL</t>
  </si>
  <si>
    <t>3 meses y  29 dias</t>
  </si>
  <si>
    <t>PAGO 3</t>
  </si>
  <si>
    <t>ítem</t>
  </si>
  <si>
    <t>Porcentaje de Incidencia sobre el anticipo</t>
  </si>
  <si>
    <t>Porcentaje de
Amortización
en cada
factura</t>
  </si>
  <si>
    <t>Valor de la
Amortización</t>
  </si>
  <si>
    <t>Valor Pagos
después de
amortización</t>
  </si>
  <si>
    <t>Descripción</t>
  </si>
  <si>
    <t>N/A</t>
  </si>
  <si>
    <t>VALOR</t>
  </si>
  <si>
    <t xml:space="preserve">VALOR TOTAL CON AMORTIZACIÓN </t>
  </si>
  <si>
    <t>PAGO 1- Anticipo 25% -
Cuenta de Cobro</t>
  </si>
  <si>
    <t>PAGO 4 (Ultimo pago) contra entrega de videos y fotografías.</t>
  </si>
  <si>
    <r>
      <t xml:space="preserve">Un segundo pago por un valor de </t>
    </r>
    <r>
      <rPr>
        <b/>
        <sz val="10"/>
        <color rgb="FF000000"/>
        <rFont val="Arial Narrow"/>
        <family val="2"/>
      </rPr>
      <t xml:space="preserve">QUINCE MILLONES CIENTO VEINTE MIL PESOS M/CTE ($15.120.000), </t>
    </r>
    <r>
      <rPr>
        <sz val="10"/>
        <color rgb="FF000000"/>
        <rFont val="Arial Narrow"/>
        <family val="2"/>
      </rPr>
      <t xml:space="preserve">previa legalización del </t>
    </r>
    <r>
      <rPr>
        <b/>
        <sz val="10"/>
        <color rgb="FF000000"/>
        <rFont val="Arial Narrow"/>
        <family val="2"/>
      </rPr>
      <t>50% del anticipo</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Fase de  Pre- producción: Deberá estar soportada con un plan de rodaje y  un guion  (Cómo, cuándo, donde, quien, tiempo).
2.	Propuesta de estructura de los videos. Estos videos deben contener imágenes donde se muestre la evolución del proyecto de innovación durante los meses de su ejecución.  
3.	Propuesta de documento de consentimiento informado de uso de imágenes y videos y tratamiento de datos.</t>
    </r>
  </si>
  <si>
    <r>
      <t>Un primer pago a título de anticipo correspondiente al 25% del valor del contrato por la suma de</t>
    </r>
    <r>
      <rPr>
        <b/>
        <sz val="10"/>
        <color rgb="FF000000"/>
        <rFont val="Arial Narrow"/>
        <family val="2"/>
      </rPr>
      <t xml:space="preserve"> ONCE MILLONES TRESCIENTOS CUARENTA MIL PESOS M/CTE ($11.340.000).</t>
    </r>
    <r>
      <rPr>
        <sz val="10"/>
        <color rgb="FF000000"/>
        <rFont val="Arial Narrow"/>
        <family val="2"/>
      </rPr>
      <t xml:space="preserve"> Este pago está sujeto a: (i) Perfeccionamiento y legalización del
contrato, (ii) Aprobación por parte de la supervisión de las pólizas de garantía aportadas por el contratista, (iii) Plan de inversión del anticipo aprobado por la supervisión, (IV) cuenta cobro respectiva y (V) certificado Bancario. El valor del anticipo será amortizado del  50%  previa presentación de la factura en el segundo y tercer pago.</t>
    </r>
  </si>
  <si>
    <r>
      <t xml:space="preserve">Un tercer pago por un valor de </t>
    </r>
    <r>
      <rPr>
        <b/>
        <sz val="10"/>
        <color rgb="FF000000"/>
        <rFont val="Arial Narrow"/>
        <family val="2"/>
      </rPr>
      <t>QUINCE MILLONES CIENTO VEINTE MIL PESOS M/CTE ($15.120.000</t>
    </r>
    <r>
      <rPr>
        <sz val="10"/>
        <color rgb="FF000000"/>
        <rFont val="Arial Narrow"/>
        <family val="2"/>
      </rPr>
      <t>), previa legalización del 50% final del anticipo. Este pago está sujeto a la aprobación por parte de la supervisión de:
Previo cumplimiento de los avances de actividades mediante presentación de informe y cumplimiento de los siguientes compromisos:
1.	Informe de avance bimestral a nivel técnico donde se refleje mínimo el 50% de ejecución según el plan presentado y ejecutado en la fase de producción.
2.	Acompañar el informe de listas de asistencia firmados por los empresarios que fueron visitados para registrar imágenes de soporte de los videos.</t>
    </r>
  </si>
  <si>
    <r>
      <t xml:space="preserve">Un cuarto pago por un valor de </t>
    </r>
    <r>
      <rPr>
        <b/>
        <sz val="10"/>
        <color rgb="FF000000"/>
        <rFont val="Arial Narrow"/>
        <family val="2"/>
      </rPr>
      <t>QUINCE MILLONES CIENTO VEINTE MIL PESOS M/CTE ($15.120.000)</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Informe final a nivel de la ejecución del contrato, donde se refleje el 100% de ejecución según el plan presentado y el balance financiero del mismo.
2.	Entrega de los 18 videos con una duración de máximo 3 minutos cada uno, en memoria extraíble, numerados e identificados y 8 fotografías por cada uno de los beneficiarios. También se deberá hacer cargue al drive (Calidad: HD 1920x1080) con la debida identificación y alineados a las pautas de manejo de gestión documental de Up Holding SAS, previa coordinación con el supervisor. 1 video que integre la información de todo el proceso de los 18 empresarios.</t>
    </r>
  </si>
  <si>
    <r>
      <rPr>
        <b/>
        <sz val="11"/>
        <rFont val="Calibri"/>
        <family val="2"/>
      </rPr>
      <t xml:space="preserve">PAGO 1:    </t>
    </r>
    <r>
      <rPr>
        <sz val="11"/>
        <rFont val="Calibri"/>
        <family val="2"/>
      </rPr>
      <t xml:space="preserve"> 
Un primer pago a título de anticipo correspondiente al </t>
    </r>
    <r>
      <rPr>
        <b/>
        <sz val="11"/>
        <rFont val="Calibri"/>
        <family val="2"/>
      </rPr>
      <t xml:space="preserve">25% </t>
    </r>
    <r>
      <rPr>
        <sz val="11"/>
        <rFont val="Calibri"/>
        <family val="2"/>
      </rPr>
      <t xml:space="preserve">del valor del contrato por la suma de </t>
    </r>
    <r>
      <rPr>
        <b/>
        <sz val="11"/>
        <rFont val="Calibri"/>
        <family val="2"/>
      </rPr>
      <t>ONCE MILLONES TRESCIENTOS CUARENTA MIL PESOS M/CTE ($11.340.000)</t>
    </r>
    <r>
      <rPr>
        <sz val="11"/>
        <rFont val="Calibri"/>
        <family val="2"/>
      </rPr>
      <t xml:space="preserve">. Este pago está sujeto a: (i) Perfeccionamiento y legalización del contrato, (ii) Aprobación por parte de la supervisión de las pólizas de garantía aportadas por el contratista, (iii) Plan de inversión del anticipo aprobado por la supervisión, (IV) cuenta cobro respectivo y (V) certificado Bancario. El valor del anticipo será </t>
    </r>
    <r>
      <rPr>
        <b/>
        <sz val="11"/>
        <rFont val="Calibri"/>
        <family val="2"/>
      </rPr>
      <t xml:space="preserve">amortizado </t>
    </r>
    <r>
      <rPr>
        <sz val="11"/>
        <rFont val="Calibri"/>
        <family val="2"/>
      </rPr>
      <t xml:space="preserve">del  </t>
    </r>
    <r>
      <rPr>
        <b/>
        <sz val="11"/>
        <rFont val="Calibri"/>
        <family val="2"/>
      </rPr>
      <t xml:space="preserve">50% </t>
    </r>
    <r>
      <rPr>
        <sz val="11"/>
        <rFont val="Calibri"/>
        <family val="2"/>
      </rPr>
      <t xml:space="preserve">previa presentación de la factura en el segundo y tercer pago.
</t>
    </r>
    <r>
      <rPr>
        <b/>
        <sz val="11"/>
        <rFont val="Calibri"/>
        <family val="2"/>
      </rPr>
      <t xml:space="preserve">PAGO 2:    </t>
    </r>
    <r>
      <rPr>
        <sz val="11"/>
        <rFont val="Calibri"/>
        <family val="2"/>
      </rPr>
      <t xml:space="preserve"> 
Un segundo pago por un valor de </t>
    </r>
    <r>
      <rPr>
        <b/>
        <sz val="11"/>
        <rFont val="Calibri"/>
        <family val="2"/>
      </rPr>
      <t>QUINCE MILLONES CIENTO VEINTE MIL PESOS M/CTE ($15.120.000),</t>
    </r>
    <r>
      <rPr>
        <sz val="11"/>
        <rFont val="Calibri"/>
        <family val="2"/>
      </rPr>
      <t xml:space="preserve"> previa legalización del </t>
    </r>
    <r>
      <rPr>
        <b/>
        <sz val="11"/>
        <rFont val="Calibri"/>
        <family val="2"/>
      </rPr>
      <t xml:space="preserve">50% del anticipo. </t>
    </r>
    <r>
      <rPr>
        <sz val="11"/>
        <rFont val="Calibri"/>
        <family val="2"/>
      </rPr>
      <t xml:space="preserve">Este pago está sujeto a la aprobación por parte de la supervisión de:
Previo cumplimiento de los avances de actividades mediante presentación de informe y cumplimiento de los siguientes compromisos:
1.	Fase de  Pre- producción: Deberá estar soportada con un plan de rodaje y  un guion  (Cómo, cuándo, donde, quien, tiempo).
2.	Propuesta de estructura de los videos. Estos videos deben contener imágenes donde se muestre la evolución del proyecto de innovación durante los meses de su ejecución.  
3.	Propuesta de documento de consentimiento informado de uso de imágenes y videos y tratamiento de datos.
</t>
    </r>
    <r>
      <rPr>
        <b/>
        <sz val="11"/>
        <rFont val="Calibri"/>
        <family val="2"/>
      </rPr>
      <t xml:space="preserve">PAGO 3:    </t>
    </r>
    <r>
      <rPr>
        <sz val="11"/>
        <rFont val="Calibri"/>
        <family val="2"/>
      </rPr>
      <t xml:space="preserve"> 
Un tercer pago por un valor de </t>
    </r>
    <r>
      <rPr>
        <b/>
        <sz val="11"/>
        <rFont val="Calibri"/>
        <family val="2"/>
      </rPr>
      <t>QUINCE MILLONES CIENTO VEINTE MIL PESOS M/CTE ($15.120.000)</t>
    </r>
    <r>
      <rPr>
        <sz val="11"/>
        <rFont val="Calibri"/>
        <family val="2"/>
      </rPr>
      <t xml:space="preserve">, previa legalización del </t>
    </r>
    <r>
      <rPr>
        <b/>
        <sz val="11"/>
        <rFont val="Calibri"/>
        <family val="2"/>
      </rPr>
      <t>50% final del anticipo</t>
    </r>
    <r>
      <rPr>
        <sz val="11"/>
        <rFont val="Calibri"/>
        <family val="2"/>
      </rPr>
      <t xml:space="preserve">. Este pago está sujeto a la aprobación por parte de la supervisión de:
Previo cumplimiento de los avances de actividades mediante presentación de informe y cumplimiento de los siguientes compromisos:
1.	Informe de avance bimestral a nivel técnico donde se refleje mínimo el 50% de ejecución según el plan presentado y ejecutado en la fase de producción.
2.	Acompañar el informe de listas de asistencia firmados por los empresarios que fueron visitados para registrar imágenes de soporte de los videos.
</t>
    </r>
    <r>
      <rPr>
        <b/>
        <sz val="11"/>
        <rFont val="Calibri"/>
        <family val="2"/>
      </rPr>
      <t xml:space="preserve">
PAGO 4:     
</t>
    </r>
    <r>
      <rPr>
        <sz val="11"/>
        <rFont val="Calibri"/>
        <family val="2"/>
      </rPr>
      <t xml:space="preserve">
Un cuarto pago por un valor de</t>
    </r>
    <r>
      <rPr>
        <b/>
        <sz val="11"/>
        <rFont val="Calibri"/>
        <family val="2"/>
      </rPr>
      <t xml:space="preserve"> QUINCE MILLONES CIENTO VEINTE MIL PESOS M/CTE ($15.120.000),</t>
    </r>
    <r>
      <rPr>
        <sz val="11"/>
        <rFont val="Calibri"/>
        <family val="2"/>
      </rPr>
      <t xml:space="preserve"> Este pago está sujeto a la aprobación por parte de la supervisión de:
Previo cumplimiento de los avances de actividades mediante presentación de informe y cumplimiento de los siguientes compromisos:
1.	Informe final a nivel de la ejecución del contrato, donde se refleje el 100% de ejecución según el plan presentado y el balance financiero del mismo.
2.	Entrega de los 18 videos con una duración de máximo 3 minutos cada uno, en memoria extraíble, numerados e identificados y 8 fotografías por cada uno de los beneficiarios. También se deberá hacer cargue al drive (Calidad: HD 1920x1080) con la debida identificación y alineados a las pautas de manejo de gestión documental de Up Holding SAS, previa coordinación con el supervisor. 1 video que integre la información de todo el proceso de los 18 empresarios.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</si>
</sst>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43" formatCode="_-* #,##0.00_-;\-* #,##0.00_-;_-* &quot;-&quot;??_-;_-@_-"/>
    <numFmt numFmtId="164" formatCode="_-&quot;$&quot;\ * #,##0_-;\-&quot;$&quot;\ * #,##0_-;_-&quot;$&quot;\ * &quot;-&quot;??_-;_-@_-"/>
  </numFmts>
  <fonts count="13">
    <font>
      <sz val="11"/>
      <color theme="1"/>
      <name val="Calibri"/>
      <charset val="134"/>
    </font>
    <font>
      <sz val="11"/>
      <name val="Calibri"/>
      <family val="2"/>
    </font>
    <font>
      <b/>
      <sz val="11"/>
      <color theme="1"/>
      <name val="Calibri"/>
      <family val="2"/>
    </font>
    <font>
      <b/>
      <sz val="11"/>
      <name val="Calibri"/>
      <family val="2"/>
    </font>
    <font>
      <sz val="11"/>
      <color theme="1"/>
      <name val="Calibri"/>
      <family val="2"/>
    </font>
    <font>
      <sz val="11"/>
      <name val="Calibri"/>
      <family val="2"/>
    </font>
    <font>
      <sz val="10"/>
      <color theme="1"/>
      <name val="Calibri"/>
      <family val="2"/>
    </font>
    <font>
      <b/>
      <sz val="11"/>
      <name val="Calibri"/>
      <family val="2"/>
    </font>
    <font>
      <sz val="11"/>
      <color theme="1"/>
      <name val="Calibri"/>
      <family val="2"/>
    </font>
    <font>
      <b/>
      <sz val="10"/>
      <color rgb="FF000000"/>
      <name val="Arial Narrow"/>
      <family val="2"/>
    </font>
    <font>
      <sz val="10"/>
      <color rgb="FF000000"/>
      <name val="Arial Narrow"/>
      <family val="2"/>
    </font>
    <font>
      <sz val="10"/>
      <color theme="1"/>
      <name val="Arial Narrow"/>
      <family val="2"/>
    </font>
    <font>
      <sz val="11"/>
      <color theme="1"/>
      <name val="Calibri"/>
      <charset val="134"/>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43" fontId="12" fillId="0" borderId="0" applyFont="0" applyFill="0" applyBorder="0" applyAlignment="0" applyProtection="0"/>
  </cellStyleXfs>
  <cellXfs count="87">
    <xf numFmtId="0" fontId="0" fillId="0" borderId="0" xfId="0"/>
    <xf numFmtId="0" fontId="1" fillId="0" borderId="0" xfId="0" applyFont="1"/>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14" fontId="1" fillId="2" borderId="10" xfId="0" applyNumberFormat="1" applyFont="1" applyFill="1" applyBorder="1" applyAlignment="1">
      <alignment vertical="center"/>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ill="1"/>
    <xf numFmtId="0" fontId="1" fillId="2" borderId="0" xfId="0" applyFont="1" applyFill="1"/>
    <xf numFmtId="0" fontId="3" fillId="2" borderId="20" xfId="0" applyFont="1" applyFill="1" applyBorder="1" applyAlignment="1">
      <alignment horizontal="center" vertical="center" wrapText="1"/>
    </xf>
    <xf numFmtId="0" fontId="1" fillId="2" borderId="10" xfId="0" applyFont="1" applyFill="1" applyBorder="1" applyAlignment="1">
      <alignment horizontal="center" vertical="center"/>
    </xf>
    <xf numFmtId="6" fontId="1" fillId="2" borderId="10" xfId="0" applyNumberFormat="1" applyFont="1" applyFill="1" applyBorder="1" applyAlignment="1">
      <alignment vertical="center"/>
    </xf>
    <xf numFmtId="0" fontId="1" fillId="2" borderId="20" xfId="0" applyFont="1" applyFill="1" applyBorder="1" applyAlignment="1">
      <alignment horizontal="center"/>
    </xf>
    <xf numFmtId="6" fontId="1" fillId="2" borderId="0" xfId="0" applyNumberFormat="1" applyFont="1" applyFill="1"/>
    <xf numFmtId="0" fontId="6" fillId="2" borderId="10"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9" fontId="9" fillId="3" borderId="31" xfId="0" applyNumberFormat="1" applyFont="1" applyFill="1" applyBorder="1" applyAlignment="1">
      <alignment horizontal="center" vertical="center"/>
    </xf>
    <xf numFmtId="0" fontId="11" fillId="3" borderId="31" xfId="0" applyFont="1" applyFill="1" applyBorder="1" applyAlignment="1">
      <alignment vertical="center"/>
    </xf>
    <xf numFmtId="0" fontId="10" fillId="3" borderId="32" xfId="0" applyFont="1" applyFill="1" applyBorder="1" applyAlignment="1">
      <alignment horizontal="justify" vertical="center" wrapText="1"/>
    </xf>
    <xf numFmtId="44" fontId="0" fillId="0" borderId="0" xfId="0" applyNumberFormat="1"/>
    <xf numFmtId="0" fontId="10" fillId="3" borderId="29" xfId="0" applyFont="1" applyFill="1" applyBorder="1" applyAlignment="1">
      <alignment horizontal="justify" vertical="center" wrapText="1"/>
    </xf>
    <xf numFmtId="0" fontId="10" fillId="3" borderId="33" xfId="0" applyFont="1" applyFill="1" applyBorder="1" applyAlignment="1">
      <alignment vertical="center" wrapText="1"/>
    </xf>
    <xf numFmtId="10" fontId="9" fillId="3" borderId="30" xfId="0" applyNumberFormat="1"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center" vertical="center"/>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2" fillId="2" borderId="6" xfId="0" applyFont="1" applyFill="1" applyBorder="1" applyAlignment="1">
      <alignment horizontal="center"/>
    </xf>
    <xf numFmtId="0" fontId="1" fillId="0" borderId="7" xfId="0" applyFont="1" applyBorder="1"/>
    <xf numFmtId="14" fontId="2" fillId="2" borderId="8" xfId="0" applyNumberFormat="1" applyFont="1" applyFill="1" applyBorder="1" applyAlignment="1">
      <alignment horizontal="center"/>
    </xf>
    <xf numFmtId="0" fontId="1" fillId="0" borderId="9" xfId="0" applyFont="1" applyBorder="1"/>
    <xf numFmtId="0" fontId="1" fillId="0" borderId="18" xfId="0" applyFont="1" applyBorder="1"/>
    <xf numFmtId="0" fontId="3" fillId="2" borderId="6" xfId="0" applyFont="1" applyFill="1" applyBorder="1" applyAlignment="1">
      <alignment horizontal="center" vertical="center" wrapText="1"/>
    </xf>
    <xf numFmtId="0" fontId="1" fillId="0" borderId="9" xfId="0" applyFont="1" applyBorder="1" applyAlignment="1">
      <alignment vertical="center"/>
    </xf>
    <xf numFmtId="0" fontId="1" fillId="0" borderId="18" xfId="0" applyFont="1" applyBorder="1" applyAlignment="1">
      <alignmen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1"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xf numFmtId="0" fontId="1" fillId="0" borderId="17" xfId="0" applyFont="1" applyBorder="1"/>
    <xf numFmtId="0" fontId="1" fillId="0" borderId="4" xfId="0" applyFont="1" applyBorder="1"/>
    <xf numFmtId="0" fontId="1" fillId="0" borderId="5" xfId="0" applyFont="1" applyBorder="1"/>
    <xf numFmtId="0" fontId="1" fillId="0" borderId="19" xfId="0" applyFont="1" applyBorder="1"/>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8" xfId="0" applyFont="1" applyFill="1" applyBorder="1" applyAlignment="1">
      <alignment horizontal="left" vertical="center"/>
    </xf>
    <xf numFmtId="0" fontId="5"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18" xfId="0" applyFont="1" applyBorder="1" applyAlignment="1">
      <alignment vertical="center" wrapText="1"/>
    </xf>
    <xf numFmtId="9" fontId="9" fillId="0" borderId="30" xfId="2" applyNumberFormat="1" applyFont="1" applyFill="1" applyBorder="1" applyAlignment="1">
      <alignment horizontal="center" vertical="center"/>
    </xf>
    <xf numFmtId="164" fontId="9" fillId="3" borderId="31" xfId="1" applyNumberFormat="1" applyFont="1" applyFill="1" applyBorder="1" applyAlignment="1">
      <alignment horizontal="center" vertical="center"/>
    </xf>
    <xf numFmtId="164" fontId="0" fillId="0" borderId="29" xfId="0" applyNumberFormat="1" applyBorder="1" applyAlignment="1">
      <alignment vertical="center"/>
    </xf>
    <xf numFmtId="0" fontId="9" fillId="3" borderId="3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9" fontId="9" fillId="0" borderId="32" xfId="2" applyNumberFormat="1" applyFont="1" applyFill="1" applyBorder="1" applyAlignment="1">
      <alignment horizontal="center" vertical="center"/>
    </xf>
    <xf numFmtId="43" fontId="9" fillId="3" borderId="34" xfId="3" applyFont="1" applyFill="1" applyBorder="1" applyAlignment="1">
      <alignment horizontal="center" vertical="center" wrapText="1"/>
    </xf>
    <xf numFmtId="10" fontId="9" fillId="3" borderId="30" xfId="2" applyNumberFormat="1" applyFont="1" applyFill="1" applyBorder="1" applyAlignment="1">
      <alignment horizontal="center" vertical="center" wrapText="1"/>
    </xf>
    <xf numFmtId="164" fontId="9" fillId="3" borderId="31" xfId="0" applyNumberFormat="1" applyFont="1" applyFill="1" applyBorder="1" applyAlignment="1">
      <alignment horizontal="center" vertical="center"/>
    </xf>
    <xf numFmtId="164" fontId="9" fillId="3" borderId="29" xfId="0" applyNumberFormat="1" applyFont="1" applyFill="1" applyBorder="1" applyAlignment="1">
      <alignment horizontal="center" vertical="center" wrapText="1"/>
    </xf>
    <xf numFmtId="164" fontId="9" fillId="0" borderId="29" xfId="2" applyNumberFormat="1" applyFont="1" applyFill="1" applyBorder="1" applyAlignment="1">
      <alignment horizontal="center" vertical="center"/>
    </xf>
    <xf numFmtId="44" fontId="2" fillId="0" borderId="29" xfId="0" applyNumberFormat="1" applyFont="1" applyBorder="1" applyAlignment="1">
      <alignment horizontal="center"/>
    </xf>
    <xf numFmtId="0" fontId="2" fillId="0" borderId="29" xfId="0" applyFont="1" applyBorder="1" applyAlignment="1">
      <alignment horizontal="center"/>
    </xf>
    <xf numFmtId="9" fontId="9" fillId="3" borderId="31" xfId="0" applyNumberFormat="1" applyFont="1" applyFill="1" applyBorder="1" applyAlignment="1">
      <alignment horizontal="center" vertical="center" wrapText="1"/>
    </xf>
    <xf numFmtId="0" fontId="1" fillId="2" borderId="20" xfId="0" applyFont="1" applyFill="1" applyBorder="1" applyAlignment="1">
      <alignment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I12" zoomScale="70" zoomScaleNormal="70" workbookViewId="0">
      <selection activeCell="N12" sqref="N12"/>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0.28515625" customWidth="1"/>
    <col min="6" max="6" width="62.5703125" customWidth="1"/>
    <col min="7" max="7" width="47.28515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115" customWidth="1"/>
    <col min="16" max="16" width="11.42578125" customWidth="1"/>
    <col min="17" max="17" width="13.42578125" customWidth="1"/>
    <col min="18" max="18" width="11.42578125" customWidth="1"/>
    <col min="19" max="19" width="10.7109375" hidden="1" customWidth="1"/>
    <col min="20" max="31" width="10.7109375" customWidth="1"/>
  </cols>
  <sheetData>
    <row r="1" spans="1:31" ht="16.5" thickTop="1" thickBot="1">
      <c r="A1" s="50" t="s">
        <v>0</v>
      </c>
      <c r="B1" s="51"/>
      <c r="C1" s="51"/>
      <c r="D1" s="51"/>
      <c r="E1" s="51"/>
      <c r="F1" s="51"/>
      <c r="G1" s="51"/>
      <c r="H1" s="51"/>
      <c r="I1" s="51"/>
      <c r="J1" s="51"/>
      <c r="K1" s="51"/>
      <c r="L1" s="51"/>
      <c r="M1" s="52"/>
      <c r="N1" s="32" t="s">
        <v>1</v>
      </c>
      <c r="O1" s="33"/>
      <c r="P1" s="9"/>
      <c r="Q1" s="9"/>
      <c r="R1" s="9"/>
      <c r="S1" s="9" t="s">
        <v>2</v>
      </c>
      <c r="T1" s="9"/>
      <c r="U1" s="9"/>
      <c r="V1" s="9"/>
      <c r="W1" s="9"/>
      <c r="X1" s="9"/>
      <c r="Y1" s="9"/>
      <c r="Z1" s="9"/>
      <c r="AA1" s="9"/>
      <c r="AB1" s="9"/>
      <c r="AC1" s="9"/>
      <c r="AD1" s="9"/>
      <c r="AE1" s="9"/>
    </row>
    <row r="2" spans="1:31" ht="15.75" thickBot="1">
      <c r="A2" s="53"/>
      <c r="B2" s="54"/>
      <c r="C2" s="54"/>
      <c r="D2" s="54"/>
      <c r="E2" s="54"/>
      <c r="F2" s="54"/>
      <c r="G2" s="54"/>
      <c r="H2" s="54"/>
      <c r="I2" s="54"/>
      <c r="J2" s="54"/>
      <c r="K2" s="54"/>
      <c r="L2" s="54"/>
      <c r="M2" s="55"/>
      <c r="N2" s="34" t="s">
        <v>38</v>
      </c>
      <c r="O2" s="35"/>
      <c r="P2" s="9"/>
      <c r="Q2" s="9"/>
      <c r="R2" s="9"/>
      <c r="S2" s="9" t="s">
        <v>3</v>
      </c>
      <c r="T2" s="9"/>
      <c r="U2" s="9"/>
      <c r="V2" s="9"/>
      <c r="W2" s="9"/>
      <c r="X2" s="9"/>
      <c r="Y2" s="9"/>
      <c r="Z2" s="9"/>
      <c r="AA2" s="9"/>
      <c r="AB2" s="9"/>
      <c r="AC2" s="9"/>
      <c r="AD2" s="9"/>
      <c r="AE2" s="9"/>
    </row>
    <row r="3" spans="1:31">
      <c r="A3" s="53"/>
      <c r="B3" s="54"/>
      <c r="C3" s="54"/>
      <c r="D3" s="54"/>
      <c r="E3" s="54"/>
      <c r="F3" s="54"/>
      <c r="G3" s="54"/>
      <c r="H3" s="54"/>
      <c r="I3" s="54"/>
      <c r="J3" s="54"/>
      <c r="K3" s="54"/>
      <c r="L3" s="54"/>
      <c r="M3" s="55"/>
      <c r="N3" s="59" t="s">
        <v>39</v>
      </c>
      <c r="O3" s="60"/>
      <c r="P3" s="9"/>
      <c r="Q3" s="9"/>
      <c r="R3" s="9"/>
      <c r="S3" s="9" t="s">
        <v>4</v>
      </c>
      <c r="T3" s="9"/>
      <c r="U3" s="9"/>
      <c r="V3" s="9"/>
      <c r="W3" s="9"/>
      <c r="X3" s="9"/>
      <c r="Y3" s="9"/>
      <c r="Z3" s="9"/>
      <c r="AA3" s="9"/>
      <c r="AB3" s="9"/>
      <c r="AC3" s="9"/>
      <c r="AD3" s="9"/>
      <c r="AE3" s="9"/>
    </row>
    <row r="4" spans="1:31" ht="15.75" thickBot="1">
      <c r="A4" s="56"/>
      <c r="B4" s="57"/>
      <c r="C4" s="57"/>
      <c r="D4" s="57"/>
      <c r="E4" s="57"/>
      <c r="F4" s="57"/>
      <c r="G4" s="57"/>
      <c r="H4" s="57"/>
      <c r="I4" s="57"/>
      <c r="J4" s="57"/>
      <c r="K4" s="57"/>
      <c r="L4" s="57"/>
      <c r="M4" s="58"/>
      <c r="N4" s="61"/>
      <c r="O4" s="62"/>
      <c r="P4" s="9"/>
      <c r="Q4" s="9"/>
      <c r="R4" s="9"/>
      <c r="S4" s="9" t="s">
        <v>5</v>
      </c>
      <c r="T4" s="9"/>
      <c r="U4" s="9"/>
      <c r="V4" s="9"/>
      <c r="W4" s="9"/>
      <c r="X4" s="9"/>
      <c r="Y4" s="9"/>
      <c r="Z4" s="9"/>
      <c r="AA4" s="9"/>
      <c r="AB4" s="9"/>
      <c r="AC4" s="9"/>
      <c r="AD4" s="9"/>
      <c r="AE4" s="9"/>
    </row>
    <row r="5" spans="1:31">
      <c r="A5" s="36" t="s">
        <v>6</v>
      </c>
      <c r="B5" s="37"/>
      <c r="C5" s="38">
        <v>45047</v>
      </c>
      <c r="D5" s="39"/>
      <c r="E5" s="39"/>
      <c r="F5" s="39"/>
      <c r="G5" s="39"/>
      <c r="H5" s="39"/>
      <c r="I5" s="39"/>
      <c r="J5" s="39"/>
      <c r="K5" s="39"/>
      <c r="L5" s="39"/>
      <c r="M5" s="39"/>
      <c r="N5" s="39"/>
      <c r="O5" s="40"/>
      <c r="P5" s="9"/>
      <c r="Q5" s="9"/>
      <c r="R5" s="9"/>
      <c r="S5" s="9" t="s">
        <v>7</v>
      </c>
      <c r="T5" s="9"/>
      <c r="U5" s="9"/>
      <c r="V5" s="9"/>
      <c r="W5" s="9"/>
      <c r="X5" s="9"/>
      <c r="Y5" s="9"/>
      <c r="Z5" s="9"/>
      <c r="AA5" s="9"/>
      <c r="AB5" s="9"/>
      <c r="AC5" s="9"/>
      <c r="AD5" s="9"/>
      <c r="AE5" s="9"/>
    </row>
    <row r="6" spans="1:31" s="1" customFormat="1" ht="38.25" customHeight="1">
      <c r="A6" s="41" t="s">
        <v>8</v>
      </c>
      <c r="B6" s="39"/>
      <c r="C6" s="39"/>
      <c r="D6" s="37"/>
      <c r="E6" s="29" t="s">
        <v>9</v>
      </c>
      <c r="F6" s="42"/>
      <c r="G6" s="42"/>
      <c r="H6" s="42"/>
      <c r="I6" s="42"/>
      <c r="J6" s="42"/>
      <c r="K6" s="42"/>
      <c r="L6" s="42"/>
      <c r="M6" s="42"/>
      <c r="N6" s="42"/>
      <c r="O6" s="43"/>
      <c r="P6" s="10"/>
      <c r="Q6" s="10"/>
      <c r="R6" s="10"/>
      <c r="S6" s="10" t="s">
        <v>10</v>
      </c>
      <c r="T6" s="10"/>
      <c r="U6" s="10"/>
      <c r="V6" s="10"/>
      <c r="W6" s="10"/>
      <c r="X6" s="10"/>
      <c r="Y6" s="10"/>
      <c r="Z6" s="10"/>
      <c r="AA6" s="10"/>
      <c r="AB6" s="10"/>
      <c r="AC6" s="10"/>
      <c r="AD6" s="10"/>
      <c r="AE6" s="10"/>
    </row>
    <row r="7" spans="1:31" s="1" customFormat="1" ht="41.25" customHeight="1">
      <c r="A7" s="41" t="s">
        <v>11</v>
      </c>
      <c r="B7" s="39"/>
      <c r="C7" s="39"/>
      <c r="D7" s="37"/>
      <c r="E7" s="29" t="s">
        <v>12</v>
      </c>
      <c r="F7" s="42"/>
      <c r="G7" s="42"/>
      <c r="H7" s="42"/>
      <c r="I7" s="42"/>
      <c r="J7" s="42"/>
      <c r="K7" s="42"/>
      <c r="L7" s="42"/>
      <c r="M7" s="42"/>
      <c r="N7" s="42"/>
      <c r="O7" s="43"/>
      <c r="P7" s="10"/>
      <c r="Q7" s="10"/>
      <c r="R7" s="10"/>
      <c r="S7" s="10" t="s">
        <v>13</v>
      </c>
      <c r="T7" s="10"/>
      <c r="U7" s="10"/>
      <c r="V7" s="10"/>
      <c r="W7" s="10"/>
      <c r="X7" s="10"/>
      <c r="Y7" s="10"/>
      <c r="Z7" s="10"/>
      <c r="AA7" s="10"/>
      <c r="AB7" s="10"/>
      <c r="AC7" s="10"/>
      <c r="AD7" s="10"/>
      <c r="AE7" s="10"/>
    </row>
    <row r="8" spans="1:31" s="1" customFormat="1" ht="58.5" customHeight="1">
      <c r="A8" s="41" t="s">
        <v>14</v>
      </c>
      <c r="B8" s="39"/>
      <c r="C8" s="39"/>
      <c r="D8" s="37"/>
      <c r="E8" s="68" t="s">
        <v>42</v>
      </c>
      <c r="F8" s="69"/>
      <c r="G8" s="69"/>
      <c r="H8" s="69"/>
      <c r="I8" s="69"/>
      <c r="J8" s="69"/>
      <c r="K8" s="69"/>
      <c r="L8" s="69"/>
      <c r="M8" s="69"/>
      <c r="N8" s="69"/>
      <c r="O8" s="70"/>
      <c r="P8" s="10"/>
      <c r="Q8" s="10"/>
      <c r="R8" s="10"/>
      <c r="S8" s="10"/>
      <c r="T8" s="10"/>
      <c r="U8" s="10"/>
      <c r="V8" s="10"/>
      <c r="W8" s="10"/>
      <c r="X8" s="10"/>
      <c r="Y8" s="10"/>
      <c r="Z8" s="10"/>
      <c r="AA8" s="10"/>
      <c r="AB8" s="10"/>
      <c r="AC8" s="10"/>
      <c r="AD8" s="10"/>
      <c r="AE8" s="10"/>
    </row>
    <row r="9" spans="1:31" s="1" customFormat="1" ht="58.5" customHeight="1">
      <c r="A9" s="41" t="s">
        <v>15</v>
      </c>
      <c r="B9" s="39"/>
      <c r="C9" s="39"/>
      <c r="D9" s="37"/>
      <c r="E9" s="28" t="s">
        <v>44</v>
      </c>
      <c r="F9" s="28" t="s">
        <v>43</v>
      </c>
      <c r="G9" s="29"/>
      <c r="H9" s="30"/>
      <c r="I9" s="30"/>
      <c r="J9" s="30"/>
      <c r="K9" s="30"/>
      <c r="L9" s="30"/>
      <c r="M9" s="30"/>
      <c r="N9" s="30"/>
      <c r="O9" s="31"/>
      <c r="P9" s="10"/>
      <c r="Q9" s="10"/>
      <c r="R9" s="10"/>
      <c r="S9" s="10"/>
      <c r="T9" s="10"/>
      <c r="U9" s="10"/>
      <c r="V9" s="10"/>
      <c r="W9" s="10"/>
      <c r="X9" s="10"/>
      <c r="Y9" s="10"/>
      <c r="Z9" s="10"/>
      <c r="AA9" s="10"/>
      <c r="AB9" s="10"/>
      <c r="AC9" s="10"/>
      <c r="AD9" s="10"/>
      <c r="AE9" s="10"/>
    </row>
    <row r="10" spans="1:31" s="1" customFormat="1" ht="84.95" customHeight="1">
      <c r="A10" s="41" t="s">
        <v>16</v>
      </c>
      <c r="B10" s="63"/>
      <c r="C10" s="63"/>
      <c r="D10" s="64"/>
      <c r="E10" s="65" t="s">
        <v>45</v>
      </c>
      <c r="F10" s="66"/>
      <c r="G10" s="66"/>
      <c r="H10" s="66"/>
      <c r="I10" s="66"/>
      <c r="J10" s="66"/>
      <c r="K10" s="66"/>
      <c r="L10" s="66"/>
      <c r="M10" s="66"/>
      <c r="N10" s="66"/>
      <c r="O10" s="67"/>
      <c r="P10" s="10"/>
      <c r="Q10" s="10"/>
      <c r="R10" s="10"/>
      <c r="S10" s="10"/>
      <c r="T10" s="10"/>
      <c r="U10" s="10"/>
      <c r="V10" s="10"/>
      <c r="W10" s="10"/>
      <c r="X10" s="10"/>
      <c r="Y10" s="10"/>
      <c r="Z10" s="10"/>
      <c r="AA10" s="10"/>
      <c r="AB10" s="10"/>
      <c r="AC10" s="10"/>
      <c r="AD10" s="10"/>
      <c r="AE10" s="10"/>
    </row>
    <row r="11" spans="1:31" s="1" customFormat="1" ht="68.25" customHeight="1">
      <c r="A11" s="2" t="s">
        <v>17</v>
      </c>
      <c r="B11" s="3" t="s">
        <v>18</v>
      </c>
      <c r="C11" s="3" t="s">
        <v>19</v>
      </c>
      <c r="D11" s="3" t="s">
        <v>20</v>
      </c>
      <c r="E11" s="3" t="s">
        <v>21</v>
      </c>
      <c r="F11" s="3" t="s">
        <v>22</v>
      </c>
      <c r="G11" s="3" t="s">
        <v>23</v>
      </c>
      <c r="H11" s="3" t="s">
        <v>24</v>
      </c>
      <c r="I11" s="3" t="s">
        <v>25</v>
      </c>
      <c r="J11" s="3" t="s">
        <v>26</v>
      </c>
      <c r="K11" s="3" t="s">
        <v>27</v>
      </c>
      <c r="L11" s="3" t="s">
        <v>28</v>
      </c>
      <c r="M11" s="3" t="s">
        <v>29</v>
      </c>
      <c r="N11" s="3" t="s">
        <v>30</v>
      </c>
      <c r="O11" s="11" t="s">
        <v>31</v>
      </c>
      <c r="P11" s="10"/>
      <c r="Q11" s="10"/>
      <c r="R11" s="10"/>
      <c r="S11" s="10"/>
      <c r="T11" s="10"/>
      <c r="U11" s="10"/>
      <c r="V11" s="10"/>
      <c r="W11" s="10"/>
      <c r="X11" s="10"/>
      <c r="Y11" s="10"/>
      <c r="Z11" s="10"/>
      <c r="AA11" s="10"/>
      <c r="AB11" s="10"/>
      <c r="AC11" s="10"/>
      <c r="AD11" s="10"/>
      <c r="AE11" s="10"/>
    </row>
    <row r="12" spans="1:31" s="1" customFormat="1" ht="408.75" customHeight="1">
      <c r="A12" s="4">
        <v>1</v>
      </c>
      <c r="B12" s="5" t="s">
        <v>41</v>
      </c>
      <c r="C12" s="18" t="s">
        <v>7</v>
      </c>
      <c r="D12" s="18" t="s">
        <v>46</v>
      </c>
      <c r="E12" s="18" t="s">
        <v>47</v>
      </c>
      <c r="F12" s="16" t="s">
        <v>48</v>
      </c>
      <c r="G12" s="16" t="s">
        <v>48</v>
      </c>
      <c r="H12" s="6">
        <v>45049</v>
      </c>
      <c r="I12" s="6">
        <v>45169</v>
      </c>
      <c r="J12" s="12">
        <v>3</v>
      </c>
      <c r="K12" s="5" t="s">
        <v>52</v>
      </c>
      <c r="L12" s="17" t="s">
        <v>49</v>
      </c>
      <c r="M12" s="13">
        <v>45360000</v>
      </c>
      <c r="N12" s="13">
        <f>M12</f>
        <v>45360000</v>
      </c>
      <c r="O12" s="86" t="s">
        <v>69</v>
      </c>
      <c r="P12" s="10"/>
      <c r="Q12" s="15"/>
      <c r="R12" s="10"/>
      <c r="S12" s="10"/>
      <c r="T12" s="10"/>
      <c r="U12" s="10"/>
      <c r="V12" s="10"/>
      <c r="W12" s="10"/>
      <c r="X12" s="10"/>
      <c r="Y12" s="10"/>
      <c r="Z12" s="10"/>
      <c r="AA12" s="10"/>
      <c r="AB12" s="10"/>
      <c r="AC12" s="10"/>
      <c r="AD12" s="10"/>
      <c r="AE12" s="10"/>
    </row>
    <row r="13" spans="1:31" s="1" customFormat="1" ht="67.5" customHeight="1">
      <c r="A13" s="41" t="s">
        <v>32</v>
      </c>
      <c r="B13" s="37"/>
      <c r="C13" s="7">
        <v>45047</v>
      </c>
      <c r="D13" s="3" t="s">
        <v>33</v>
      </c>
      <c r="E13" s="7">
        <v>45047</v>
      </c>
      <c r="F13" s="8"/>
      <c r="G13" s="8"/>
      <c r="H13" s="8"/>
      <c r="I13" s="8"/>
      <c r="J13" s="8"/>
      <c r="K13" s="8"/>
      <c r="L13" s="8"/>
      <c r="M13" s="8"/>
      <c r="N13" s="8"/>
      <c r="O13" s="14"/>
      <c r="P13" s="10"/>
      <c r="Q13" s="15"/>
      <c r="R13" s="10"/>
      <c r="S13" s="10"/>
      <c r="T13" s="10"/>
      <c r="U13" s="10"/>
      <c r="V13" s="10"/>
      <c r="W13" s="10"/>
      <c r="X13" s="10"/>
      <c r="Y13" s="10"/>
      <c r="Z13" s="10"/>
      <c r="AA13" s="10"/>
      <c r="AB13" s="10"/>
      <c r="AC13" s="10"/>
      <c r="AD13" s="10"/>
      <c r="AE13" s="10"/>
    </row>
    <row r="14" spans="1:31" s="1" customFormat="1" ht="38.25" customHeight="1">
      <c r="A14" s="41" t="s">
        <v>34</v>
      </c>
      <c r="B14" s="39"/>
      <c r="C14" s="39"/>
      <c r="D14" s="37"/>
      <c r="E14" s="29" t="s">
        <v>40</v>
      </c>
      <c r="F14" s="42"/>
      <c r="G14" s="42"/>
      <c r="H14" s="42"/>
      <c r="I14" s="42"/>
      <c r="J14" s="42"/>
      <c r="K14" s="42"/>
      <c r="L14" s="42"/>
      <c r="M14" s="42"/>
      <c r="N14" s="42"/>
      <c r="O14" s="43"/>
      <c r="P14" s="10"/>
      <c r="Q14" s="10"/>
      <c r="R14" s="10"/>
      <c r="S14" s="10"/>
      <c r="T14" s="10"/>
      <c r="U14" s="10"/>
      <c r="V14" s="10"/>
      <c r="W14" s="10"/>
      <c r="X14" s="10"/>
      <c r="Y14" s="10"/>
      <c r="Z14" s="10"/>
      <c r="AA14" s="10"/>
      <c r="AB14" s="10"/>
      <c r="AC14" s="10"/>
      <c r="AD14" s="10"/>
      <c r="AE14" s="10"/>
    </row>
    <row r="15" spans="1:31" s="1" customFormat="1">
      <c r="A15" s="41" t="s">
        <v>35</v>
      </c>
      <c r="B15" s="39"/>
      <c r="C15" s="39"/>
      <c r="D15" s="37"/>
      <c r="E15" s="29" t="s">
        <v>36</v>
      </c>
      <c r="F15" s="42"/>
      <c r="G15" s="42"/>
      <c r="H15" s="42"/>
      <c r="I15" s="42"/>
      <c r="J15" s="42"/>
      <c r="K15" s="42"/>
      <c r="L15" s="42"/>
      <c r="M15" s="42"/>
      <c r="N15" s="42"/>
      <c r="O15" s="43"/>
      <c r="P15" s="10"/>
      <c r="Q15" s="10"/>
      <c r="R15" s="10"/>
      <c r="S15" s="10"/>
      <c r="T15" s="10"/>
      <c r="U15" s="10"/>
      <c r="V15" s="10"/>
      <c r="W15" s="10"/>
      <c r="X15" s="10"/>
      <c r="Y15" s="10"/>
      <c r="Z15" s="10"/>
      <c r="AA15" s="10"/>
      <c r="AB15" s="10"/>
      <c r="AC15" s="10"/>
      <c r="AD15" s="10"/>
      <c r="AE15" s="10"/>
    </row>
    <row r="16" spans="1:31" s="1" customFormat="1" ht="15.75" customHeight="1">
      <c r="A16" s="44" t="s">
        <v>37</v>
      </c>
      <c r="B16" s="45"/>
      <c r="C16" s="45"/>
      <c r="D16" s="46"/>
      <c r="E16" s="47" t="s">
        <v>9</v>
      </c>
      <c r="F16" s="48"/>
      <c r="G16" s="48"/>
      <c r="H16" s="48"/>
      <c r="I16" s="48"/>
      <c r="J16" s="48"/>
      <c r="K16" s="48"/>
      <c r="L16" s="48"/>
      <c r="M16" s="48"/>
      <c r="N16" s="48"/>
      <c r="O16" s="49"/>
      <c r="P16" s="10"/>
      <c r="Q16" s="10"/>
      <c r="R16" s="10"/>
      <c r="S16" s="10"/>
      <c r="T16" s="10"/>
      <c r="U16" s="10"/>
      <c r="V16" s="10"/>
      <c r="W16" s="10"/>
      <c r="X16" s="10"/>
      <c r="Y16" s="10"/>
      <c r="Z16" s="10"/>
      <c r="AA16" s="10"/>
      <c r="AB16" s="10"/>
      <c r="AC16" s="10"/>
      <c r="AD16" s="10"/>
      <c r="AE16" s="10"/>
    </row>
    <row r="17" spans="1:31" ht="15.7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ht="15.7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ht="15.7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ht="15.7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row>
    <row r="23" spans="1:31"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31"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1"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1:31"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row>
    <row r="63" spans="1:31"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1:31"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31"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row>
    <row r="81" spans="1:3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row>
    <row r="95" spans="1:31"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1:31"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row>
    <row r="97" spans="1:31"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row>
    <row r="98" spans="1:31"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1"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1:31"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row>
    <row r="245" spans="1:31"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row>
    <row r="246" spans="1:31"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row>
    <row r="247" spans="1:31"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row>
    <row r="248" spans="1:31"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row>
    <row r="249" spans="1:31"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row>
    <row r="250" spans="1:31"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row>
    <row r="251" spans="1:3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row>
    <row r="252" spans="1:31"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row>
    <row r="253" spans="1:31"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row>
    <row r="254" spans="1:31"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row>
    <row r="255" spans="1:31"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row>
    <row r="256" spans="1:31"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row>
    <row r="257" spans="1:31"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row>
    <row r="258" spans="1:31"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row>
    <row r="259" spans="1:31"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row>
    <row r="260" spans="1:31"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row>
    <row r="261" spans="1:3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row>
    <row r="262" spans="1:31"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row>
    <row r="263" spans="1:31"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row>
    <row r="264" spans="1:31"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row>
    <row r="265" spans="1:31"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row>
    <row r="266" spans="1:31"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row>
    <row r="267" spans="1:31"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row>
    <row r="268" spans="1:31"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row>
    <row r="269" spans="1:31"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row>
    <row r="270" spans="1:31"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row>
    <row r="271" spans="1:3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row>
    <row r="272" spans="1:31"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row>
    <row r="273" spans="1:31"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row>
    <row r="274" spans="1:31"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row>
    <row r="275" spans="1:31"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row>
    <row r="276" spans="1:31"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row>
    <row r="277" spans="1:31"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row>
    <row r="278" spans="1:31"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row>
    <row r="279" spans="1:31"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row>
    <row r="280" spans="1:31"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row>
    <row r="281" spans="1:3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row>
    <row r="282" spans="1:31"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row>
    <row r="283" spans="1:31"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row>
    <row r="284" spans="1:31"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row>
    <row r="285" spans="1:31"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row>
    <row r="286" spans="1:31"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row>
    <row r="287" spans="1:31"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row>
    <row r="288" spans="1:31"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row>
    <row r="289" spans="1:31"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row>
    <row r="290" spans="1:31"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row>
    <row r="291" spans="1:3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row>
    <row r="292" spans="1:31"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row>
    <row r="293" spans="1:31"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row>
    <row r="294" spans="1:31"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row>
    <row r="295" spans="1:31"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row>
    <row r="296" spans="1:31"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row>
    <row r="297" spans="1:31"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row>
    <row r="298" spans="1:31"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row>
    <row r="299" spans="1:31"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row>
    <row r="300" spans="1:31"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row>
    <row r="301" spans="1:3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row>
    <row r="302" spans="1:31"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row>
    <row r="303" spans="1:31"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row>
    <row r="304" spans="1:31"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row>
    <row r="305" spans="1:31"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row>
    <row r="306" spans="1:31"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row>
    <row r="307" spans="1:31"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row>
    <row r="308" spans="1:31"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row>
    <row r="309" spans="1:31"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row>
    <row r="310" spans="1:31"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row>
    <row r="311" spans="1:3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row>
    <row r="312" spans="1:31"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row>
    <row r="313" spans="1:31"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row>
    <row r="314" spans="1:31"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row>
    <row r="315" spans="1:31"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row>
    <row r="316" spans="1:31"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row>
    <row r="317" spans="1:31"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row>
    <row r="318" spans="1:31"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row>
    <row r="319" spans="1:31"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row>
    <row r="320" spans="1:31"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row>
    <row r="321" spans="1:3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row>
    <row r="322" spans="1:31"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row>
    <row r="323" spans="1:31"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row>
    <row r="324" spans="1:31"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row>
    <row r="325" spans="1:31"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row>
    <row r="326" spans="1:31"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row>
    <row r="327" spans="1:31"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row>
    <row r="328" spans="1:31"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row>
    <row r="329" spans="1:31"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row>
    <row r="330" spans="1:31"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row>
    <row r="331" spans="1: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row>
    <row r="332" spans="1:31"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row>
    <row r="333" spans="1:31"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row>
    <row r="334" spans="1:31"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row>
    <row r="335" spans="1:31"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row>
    <row r="336" spans="1:31"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row>
    <row r="337" spans="1:31"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row>
    <row r="338" spans="1:31"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row>
    <row r="339" spans="1:31"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row>
    <row r="340" spans="1:31"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row>
    <row r="341" spans="1:3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row>
    <row r="342" spans="1:31"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row>
    <row r="343" spans="1:31"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row>
    <row r="344" spans="1:31"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row>
    <row r="345" spans="1:31"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row>
    <row r="346" spans="1:31"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row>
    <row r="347" spans="1:31"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row>
    <row r="348" spans="1:31"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row>
    <row r="349" spans="1:31"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row>
    <row r="350" spans="1:31"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row>
    <row r="351" spans="1:3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row>
    <row r="352" spans="1:31"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row>
    <row r="353" spans="1:31"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row>
    <row r="354" spans="1:31"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row>
    <row r="355" spans="1:31"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row>
    <row r="356" spans="1:31"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row>
    <row r="357" spans="1:31"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row>
    <row r="358" spans="1:31"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row>
    <row r="359" spans="1:31"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row>
    <row r="360" spans="1:31"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row>
    <row r="361" spans="1:3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row>
    <row r="362" spans="1:31"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row>
    <row r="363" spans="1:31"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row>
    <row r="364" spans="1:31"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row>
    <row r="365" spans="1:31"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row>
    <row r="366" spans="1:31"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row>
    <row r="367" spans="1:31"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row>
    <row r="368" spans="1:31"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row>
    <row r="369" spans="1:31"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row>
    <row r="370" spans="1:31"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row>
    <row r="371" spans="1:3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row>
    <row r="372" spans="1:31"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row>
    <row r="373" spans="1:31"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row>
    <row r="374" spans="1:31"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row>
    <row r="375" spans="1:31"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row>
    <row r="376" spans="1:31"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row>
    <row r="377" spans="1:31"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row>
    <row r="378" spans="1:31"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row>
    <row r="379" spans="1:31"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row>
    <row r="380" spans="1:31"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row>
    <row r="381" spans="1:3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row>
    <row r="382" spans="1:31"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row>
    <row r="383" spans="1:31"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row>
    <row r="384" spans="1:31"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row>
    <row r="385" spans="1:31"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row>
    <row r="386" spans="1:31"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row>
    <row r="387" spans="1:31"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row>
    <row r="388" spans="1:31"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row>
    <row r="389" spans="1:31"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row>
    <row r="390" spans="1:31"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row>
    <row r="391" spans="1:3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row>
    <row r="392" spans="1:31"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row>
    <row r="393" spans="1:31"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row>
    <row r="394" spans="1:31"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row>
    <row r="395" spans="1:31"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row>
    <row r="396" spans="1:31"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row>
    <row r="397" spans="1:31"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row>
    <row r="398" spans="1:31"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row>
    <row r="399" spans="1:31"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row>
    <row r="400" spans="1:31"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row>
    <row r="401" spans="1:3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row>
    <row r="402" spans="1:31"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row>
    <row r="403" spans="1:31"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row>
    <row r="404" spans="1:31"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row>
    <row r="405" spans="1:31"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row>
    <row r="406" spans="1:31"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row>
    <row r="407" spans="1:31"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row>
    <row r="408" spans="1:31"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row>
    <row r="409" spans="1:31"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row>
    <row r="410" spans="1:31"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row>
    <row r="411" spans="1:3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row>
    <row r="412" spans="1:31"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row>
    <row r="413" spans="1:31"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row>
    <row r="414" spans="1:31"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row>
    <row r="415" spans="1:31"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row>
    <row r="416" spans="1:31"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row>
    <row r="417" spans="1:31"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row>
    <row r="418" spans="1:31"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row>
    <row r="419" spans="1:31"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row>
    <row r="420" spans="1:31"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row>
    <row r="421" spans="1:3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row>
    <row r="422" spans="1:31"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row>
    <row r="423" spans="1:31"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row>
    <row r="424" spans="1:31"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row>
    <row r="425" spans="1:31"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row>
    <row r="426" spans="1:31"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row>
    <row r="427" spans="1:31"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row>
    <row r="428" spans="1:31"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row>
    <row r="429" spans="1:31"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row>
    <row r="430" spans="1:31"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row>
    <row r="431" spans="1: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row>
    <row r="432" spans="1:31"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row>
    <row r="433" spans="1:31"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row>
    <row r="434" spans="1:31"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row>
    <row r="435" spans="1:31"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row>
    <row r="436" spans="1:31"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row>
    <row r="437" spans="1:31"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row>
    <row r="438" spans="1:31"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row>
    <row r="439" spans="1:31"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row>
    <row r="440" spans="1:31"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row>
    <row r="441" spans="1:3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row>
    <row r="442" spans="1:31"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row>
    <row r="443" spans="1:31"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row>
    <row r="444" spans="1:31"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row>
    <row r="445" spans="1:31"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row>
    <row r="446" spans="1:31"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row>
    <row r="447" spans="1:31"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row>
    <row r="448" spans="1:31"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row>
    <row r="449" spans="1:31"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row>
    <row r="450" spans="1:31"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row>
    <row r="451" spans="1:3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row>
    <row r="452" spans="1:31"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row>
    <row r="453" spans="1:31"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row>
    <row r="454" spans="1:31"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row>
    <row r="455" spans="1:31"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row>
    <row r="456" spans="1:31"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row>
    <row r="457" spans="1:31"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row>
    <row r="458" spans="1:31"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row>
    <row r="459" spans="1:31"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row>
    <row r="460" spans="1:31"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row>
    <row r="461" spans="1:3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row>
    <row r="462" spans="1:31"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row>
    <row r="463" spans="1:31"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row>
    <row r="464" spans="1:31"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row>
    <row r="465" spans="1:31"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row>
    <row r="466" spans="1:31"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row>
    <row r="467" spans="1:31"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row>
    <row r="468" spans="1:31"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row>
    <row r="469" spans="1:31"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row>
    <row r="470" spans="1:31"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row>
    <row r="471" spans="1:3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row>
    <row r="472" spans="1:31"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row>
    <row r="473" spans="1:31"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row>
    <row r="474" spans="1:31"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row>
    <row r="475" spans="1:31"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row>
    <row r="476" spans="1:31"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row>
    <row r="477" spans="1:31"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row>
    <row r="478" spans="1:31"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row>
    <row r="479" spans="1:31"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row>
    <row r="480" spans="1:31"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row>
    <row r="481" spans="1:3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row>
    <row r="482" spans="1:31"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row>
    <row r="483" spans="1:31"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row>
    <row r="484" spans="1:31"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row>
    <row r="485" spans="1:31"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row>
    <row r="486" spans="1:31"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row>
    <row r="487" spans="1:31"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row>
    <row r="488" spans="1:31"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row>
    <row r="489" spans="1:31"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row>
    <row r="490" spans="1:31"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row>
    <row r="491" spans="1:3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row>
    <row r="492" spans="1:31"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row>
    <row r="493" spans="1:31"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row>
    <row r="494" spans="1:31"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row>
    <row r="495" spans="1:31"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row>
    <row r="496" spans="1:31"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row>
    <row r="497" spans="1:31"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row>
    <row r="498" spans="1:31"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row>
    <row r="499" spans="1:31"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row>
    <row r="500" spans="1:31"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row>
    <row r="501" spans="1:3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row>
    <row r="502" spans="1:31"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row>
    <row r="503" spans="1:31"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row>
    <row r="504" spans="1:31"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row>
    <row r="505" spans="1:31"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row>
    <row r="506" spans="1:31"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row>
    <row r="507" spans="1:31"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row>
    <row r="508" spans="1:31"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row>
    <row r="509" spans="1:31"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row>
    <row r="510" spans="1:31"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row>
    <row r="511" spans="1:3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row>
    <row r="512" spans="1:31"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row>
    <row r="513" spans="1:31"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row>
    <row r="514" spans="1:31"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row>
    <row r="515" spans="1:31"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row>
    <row r="516" spans="1:31"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row>
    <row r="517" spans="1:31"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row>
    <row r="518" spans="1:31"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row>
    <row r="519" spans="1:31"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row>
    <row r="520" spans="1:31"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row>
    <row r="521" spans="1:3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row>
    <row r="522" spans="1:31"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row>
    <row r="523" spans="1:31"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row>
    <row r="524" spans="1:31"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row>
    <row r="525" spans="1:31"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row>
    <row r="526" spans="1:31"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row>
    <row r="527" spans="1:31"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row>
    <row r="528" spans="1:31"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row>
    <row r="529" spans="1:31"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row>
    <row r="530" spans="1:31"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row>
    <row r="531" spans="1: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row>
    <row r="532" spans="1:31"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row>
    <row r="533" spans="1:31"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row>
    <row r="534" spans="1:31"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row>
    <row r="535" spans="1:31"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row>
    <row r="536" spans="1:31"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row>
    <row r="537" spans="1:31"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row>
    <row r="538" spans="1:31"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row>
    <row r="539" spans="1:31"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row>
    <row r="540" spans="1:31"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row>
    <row r="541" spans="1:3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row>
    <row r="542" spans="1:31"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row>
    <row r="543" spans="1:31"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row>
    <row r="544" spans="1:31"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row>
    <row r="545" spans="1:31"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row>
    <row r="546" spans="1:31"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row>
    <row r="547" spans="1:31"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row>
    <row r="548" spans="1:31"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row>
    <row r="549" spans="1:31"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row>
    <row r="550" spans="1:31"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row>
    <row r="551" spans="1:3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row>
    <row r="552" spans="1:31"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row>
    <row r="553" spans="1:31"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row>
    <row r="554" spans="1:31"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row>
    <row r="555" spans="1:31"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row>
    <row r="556" spans="1:31"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row>
    <row r="557" spans="1:31"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row>
    <row r="558" spans="1:31"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row>
    <row r="559" spans="1:31"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row>
    <row r="560" spans="1:31"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row>
    <row r="561" spans="1:3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row>
    <row r="562" spans="1:31"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row>
    <row r="563" spans="1:31"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row>
    <row r="564" spans="1:31"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row>
    <row r="565" spans="1:31"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row>
    <row r="566" spans="1:31"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row>
    <row r="567" spans="1:31"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row>
    <row r="568" spans="1:31"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row>
    <row r="569" spans="1:31"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row>
    <row r="570" spans="1:31"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row>
    <row r="571" spans="1:3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row>
    <row r="572" spans="1:31"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row>
    <row r="573" spans="1:31"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row>
    <row r="574" spans="1:31"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row>
    <row r="575" spans="1:31"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row>
    <row r="576" spans="1:31"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row>
    <row r="577" spans="1:31"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row>
    <row r="578" spans="1:31"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row>
    <row r="579" spans="1:31"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row>
    <row r="580" spans="1:31"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row>
    <row r="581" spans="1:3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row>
    <row r="582" spans="1:31"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row>
    <row r="583" spans="1:31"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row>
    <row r="584" spans="1:31"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row>
    <row r="585" spans="1:31"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row>
    <row r="586" spans="1:31"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row>
    <row r="587" spans="1:31"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row>
    <row r="588" spans="1:31"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row>
    <row r="589" spans="1:31"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row>
    <row r="590" spans="1:31"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row>
    <row r="591" spans="1:3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row>
    <row r="592" spans="1:31"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row>
    <row r="593" spans="1:31"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row>
    <row r="594" spans="1:31"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row>
    <row r="595" spans="1:31"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row>
    <row r="596" spans="1:31"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row>
    <row r="597" spans="1:31"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row>
    <row r="598" spans="1:31"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row>
    <row r="599" spans="1:31"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row>
    <row r="600" spans="1:31"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row>
    <row r="601" spans="1:3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row>
    <row r="602" spans="1:31"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row>
    <row r="603" spans="1:31"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row>
    <row r="604" spans="1:31"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row>
    <row r="605" spans="1:31"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row>
    <row r="606" spans="1:31"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row>
    <row r="607" spans="1:31"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row>
    <row r="608" spans="1:31"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row>
    <row r="609" spans="1:31"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row>
    <row r="610" spans="1:31"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row>
    <row r="611" spans="1:3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row>
    <row r="612" spans="1:31"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row>
    <row r="613" spans="1:31"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row>
    <row r="614" spans="1:31"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row>
    <row r="615" spans="1:31"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row>
    <row r="616" spans="1:31"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row>
    <row r="617" spans="1:31"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row>
    <row r="618" spans="1:31"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row>
    <row r="619" spans="1:31"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row>
    <row r="620" spans="1:31"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row>
    <row r="621" spans="1:3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row>
    <row r="622" spans="1:31"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row>
    <row r="623" spans="1:31"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row>
    <row r="624" spans="1:31"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row>
    <row r="625" spans="1:31"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row>
    <row r="626" spans="1:31"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row>
    <row r="627" spans="1:31"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row>
    <row r="628" spans="1:31"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row>
    <row r="629" spans="1:31"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row>
    <row r="630" spans="1:31"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row>
    <row r="631" spans="1: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row>
    <row r="632" spans="1:31"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row>
    <row r="633" spans="1:31"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row>
    <row r="634" spans="1:31"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row>
    <row r="635" spans="1:31"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row>
    <row r="636" spans="1:31"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row>
    <row r="637" spans="1:31"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row>
    <row r="638" spans="1:31"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row>
    <row r="639" spans="1:31"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row>
    <row r="640" spans="1:31"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row>
    <row r="641" spans="1:3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row>
    <row r="642" spans="1:31"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row>
    <row r="643" spans="1:31"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row>
    <row r="644" spans="1:31"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row>
    <row r="645" spans="1:31"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row>
    <row r="646" spans="1:31"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row>
    <row r="647" spans="1:31"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row>
    <row r="648" spans="1:31"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row>
    <row r="649" spans="1:31"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row>
    <row r="650" spans="1:31"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row>
    <row r="651" spans="1:3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row>
    <row r="652" spans="1:31"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row>
    <row r="653" spans="1:31"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row>
    <row r="654" spans="1:31"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row>
    <row r="655" spans="1:31"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row>
    <row r="656" spans="1:31"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row>
    <row r="657" spans="1:31"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row>
    <row r="658" spans="1:31"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row>
    <row r="659" spans="1:31"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row>
    <row r="660" spans="1:31"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row>
    <row r="661" spans="1:3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row>
    <row r="662" spans="1:31"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row>
    <row r="663" spans="1:31"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row>
    <row r="664" spans="1:31"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row>
    <row r="665" spans="1:31"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row>
    <row r="666" spans="1:31"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row>
    <row r="667" spans="1:31"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row>
    <row r="668" spans="1:31"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row>
    <row r="669" spans="1:31"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row>
    <row r="670" spans="1:31"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row>
    <row r="671" spans="1:3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row>
    <row r="672" spans="1:31"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row>
    <row r="673" spans="1:31"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row>
    <row r="674" spans="1:31"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row>
    <row r="675" spans="1:31"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row>
    <row r="676" spans="1:31"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row>
    <row r="677" spans="1:31"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row>
    <row r="678" spans="1:31"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row>
    <row r="679" spans="1:31"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row>
    <row r="680" spans="1:31"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row>
    <row r="681" spans="1:3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row>
    <row r="682" spans="1:31"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row>
    <row r="683" spans="1:31"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row>
    <row r="684" spans="1:31"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row>
    <row r="685" spans="1:31"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row>
    <row r="686" spans="1:31"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row>
    <row r="687" spans="1:31"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row>
    <row r="688" spans="1:31"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row>
    <row r="689" spans="1:31"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row>
    <row r="690" spans="1:31"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row>
    <row r="691" spans="1:3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row>
    <row r="692" spans="1:31"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row>
    <row r="693" spans="1:31"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row>
    <row r="694" spans="1:31"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row>
    <row r="695" spans="1:31"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row>
    <row r="696" spans="1:31"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row>
    <row r="697" spans="1:31"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row>
    <row r="698" spans="1:31"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row>
    <row r="699" spans="1:31"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row>
    <row r="700" spans="1:31"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row>
    <row r="701" spans="1:3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row>
    <row r="702" spans="1:31"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row>
    <row r="703" spans="1:31"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row>
    <row r="704" spans="1:31"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row>
    <row r="705" spans="1:31"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row>
    <row r="706" spans="1:31"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row>
    <row r="707" spans="1:31"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row>
    <row r="708" spans="1:31"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row>
    <row r="709" spans="1:31"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row>
    <row r="710" spans="1:31"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row>
    <row r="711" spans="1:3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row>
    <row r="712" spans="1:31"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row>
    <row r="713" spans="1:31"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row>
    <row r="714" spans="1:31"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row>
    <row r="715" spans="1:31"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row>
    <row r="716" spans="1:31"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row>
    <row r="717" spans="1:31"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row>
    <row r="718" spans="1:31"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row>
    <row r="719" spans="1:31"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row>
    <row r="720" spans="1:31"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row>
    <row r="721" spans="1:3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row>
    <row r="722" spans="1:31"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row>
    <row r="723" spans="1:31"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row>
    <row r="724" spans="1:31"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row>
    <row r="725" spans="1:31"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row>
    <row r="726" spans="1:31"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row>
    <row r="727" spans="1:31"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row>
    <row r="728" spans="1:31"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row>
    <row r="729" spans="1:31"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row>
    <row r="730" spans="1:31"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row>
    <row r="731" spans="1: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row>
    <row r="732" spans="1:31"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row>
    <row r="733" spans="1:31"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row>
    <row r="734" spans="1:31"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row>
    <row r="735" spans="1:31"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row>
    <row r="736" spans="1:31"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row>
    <row r="737" spans="1:31"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row>
    <row r="738" spans="1:31"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row>
    <row r="739" spans="1:31"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row>
    <row r="740" spans="1:31"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row>
    <row r="741" spans="1:3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row>
    <row r="742" spans="1:31"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row>
    <row r="743" spans="1:31"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row>
    <row r="744" spans="1:31"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row>
    <row r="745" spans="1:31"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row>
    <row r="746" spans="1:31"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row>
    <row r="747" spans="1:31"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row>
    <row r="748" spans="1:31"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row>
    <row r="749" spans="1:31"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row>
    <row r="750" spans="1:31"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row>
    <row r="751" spans="1:3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row>
    <row r="752" spans="1:31"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row>
    <row r="753" spans="1:31"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row>
    <row r="754" spans="1:31"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row>
    <row r="755" spans="1:31"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row>
    <row r="756" spans="1:31"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row>
    <row r="757" spans="1:31"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row>
    <row r="758" spans="1:31"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row>
    <row r="759" spans="1:31"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row>
    <row r="760" spans="1:31"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row>
    <row r="761" spans="1:3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row>
    <row r="762" spans="1:31"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row>
    <row r="763" spans="1:31"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row>
    <row r="764" spans="1:31"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row>
    <row r="765" spans="1:31"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row>
    <row r="766" spans="1:31"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row>
    <row r="767" spans="1:31"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row>
    <row r="768" spans="1:31"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row>
    <row r="769" spans="1:31"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row>
    <row r="770" spans="1:31"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row>
    <row r="771" spans="1:3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row>
    <row r="772" spans="1:31"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row>
    <row r="773" spans="1:31"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row>
    <row r="774" spans="1:31"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row>
    <row r="775" spans="1:31"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row>
    <row r="776" spans="1:31"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row>
    <row r="777" spans="1:31"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row>
    <row r="778" spans="1:31"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row>
    <row r="779" spans="1:31"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row>
    <row r="780" spans="1:31"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row>
    <row r="781" spans="1:3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row>
    <row r="782" spans="1:31"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row>
    <row r="783" spans="1:31"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row>
    <row r="784" spans="1:31"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row>
    <row r="785" spans="1:31"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row>
    <row r="786" spans="1:31"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row>
    <row r="787" spans="1:31"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row>
    <row r="788" spans="1:31"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row>
    <row r="789" spans="1:31"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row>
    <row r="790" spans="1:31"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row>
    <row r="791" spans="1:3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row>
    <row r="792" spans="1:31"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row>
    <row r="793" spans="1:31"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row>
    <row r="794" spans="1:31"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row>
    <row r="795" spans="1:31"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row>
    <row r="796" spans="1:31"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row>
    <row r="797" spans="1:31"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row>
    <row r="798" spans="1:31"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row>
    <row r="799" spans="1:31"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row>
    <row r="800" spans="1:31"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row>
    <row r="801" spans="1:3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row>
    <row r="802" spans="1:31"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row>
    <row r="803" spans="1:31"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row>
    <row r="804" spans="1:31"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row>
    <row r="805" spans="1:31"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row>
    <row r="806" spans="1:31"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row>
    <row r="807" spans="1:31"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row>
    <row r="808" spans="1:31"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row>
    <row r="809" spans="1:31"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row>
    <row r="810" spans="1:31"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row>
    <row r="811" spans="1:3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row>
    <row r="812" spans="1:31"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row>
    <row r="813" spans="1:31"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row>
    <row r="814" spans="1:31"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row>
    <row r="815" spans="1:31"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row>
    <row r="816" spans="1:31"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row>
    <row r="817" spans="1:31"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row>
    <row r="818" spans="1:31"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row>
    <row r="819" spans="1:31"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row>
    <row r="820" spans="1:31"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row>
    <row r="821" spans="1:3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row>
    <row r="822" spans="1:31"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row>
    <row r="823" spans="1:31"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row>
    <row r="824" spans="1:31"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row>
    <row r="825" spans="1:31"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row>
    <row r="826" spans="1:31"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row>
    <row r="827" spans="1:31"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row>
    <row r="828" spans="1:31"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row>
    <row r="829" spans="1:31"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row>
    <row r="830" spans="1:31"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row>
    <row r="831" spans="1: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row>
    <row r="832" spans="1:31"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row>
    <row r="833" spans="1:31"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row>
    <row r="834" spans="1:31"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row>
    <row r="835" spans="1:31"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row>
    <row r="836" spans="1:31"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row>
    <row r="837" spans="1:31"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row>
    <row r="838" spans="1:31"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row>
    <row r="839" spans="1:31"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row>
    <row r="840" spans="1:31"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row>
    <row r="841" spans="1:3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row>
    <row r="842" spans="1:31"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row>
    <row r="843" spans="1:31"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row>
    <row r="844" spans="1:31"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row>
    <row r="845" spans="1:31"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row>
    <row r="846" spans="1:31"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row>
    <row r="847" spans="1:31"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row>
    <row r="848" spans="1:31"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row>
    <row r="849" spans="1:31"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row>
    <row r="850" spans="1:31"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row>
    <row r="851" spans="1:3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row>
    <row r="852" spans="1:31"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row>
    <row r="853" spans="1:31"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row>
    <row r="854" spans="1:31"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row>
    <row r="855" spans="1:31"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row>
    <row r="856" spans="1:31"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row>
    <row r="857" spans="1:31"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row>
    <row r="858" spans="1:31"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row>
    <row r="859" spans="1:31"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row>
    <row r="860" spans="1:31"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row>
    <row r="861" spans="1:3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row>
    <row r="862" spans="1:31"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row>
    <row r="863" spans="1:31"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row>
    <row r="864" spans="1:31"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row>
    <row r="865" spans="1:31"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row>
    <row r="866" spans="1:31"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row>
    <row r="867" spans="1:31"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row>
    <row r="868" spans="1:31"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row>
    <row r="869" spans="1:31"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row>
    <row r="870" spans="1:31"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row>
    <row r="871" spans="1:3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row>
    <row r="872" spans="1:31"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row>
    <row r="873" spans="1:31"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row>
    <row r="874" spans="1:31"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row>
    <row r="875" spans="1:31"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row>
    <row r="876" spans="1:31"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row>
    <row r="877" spans="1:31"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row>
    <row r="878" spans="1:31"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row>
    <row r="879" spans="1:31"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row>
    <row r="880" spans="1:31"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row>
    <row r="881" spans="1:3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row>
    <row r="882" spans="1:31"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row>
    <row r="883" spans="1:31"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row>
    <row r="884" spans="1:31"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row>
    <row r="885" spans="1:31"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row>
    <row r="886" spans="1:31"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row>
    <row r="887" spans="1:31"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row>
    <row r="888" spans="1:31"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row>
    <row r="889" spans="1:31"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row>
    <row r="890" spans="1:31"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row>
    <row r="891" spans="1:3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row>
    <row r="892" spans="1:31"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row>
    <row r="893" spans="1:31"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row>
    <row r="894" spans="1:31"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row>
    <row r="895" spans="1:31"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row>
    <row r="896" spans="1:31"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row>
    <row r="897" spans="1:31"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row>
    <row r="898" spans="1:31"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row>
    <row r="899" spans="1:31"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row>
    <row r="900" spans="1:31"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row>
    <row r="901" spans="1:3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row>
    <row r="902" spans="1:31"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row>
    <row r="903" spans="1:31"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row>
    <row r="904" spans="1:31"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row>
    <row r="905" spans="1:31"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row>
    <row r="906" spans="1:31"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row>
    <row r="907" spans="1:31"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row>
    <row r="908" spans="1:31"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row>
    <row r="909" spans="1:31"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row>
    <row r="910" spans="1:31"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row>
    <row r="911" spans="1:3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row>
    <row r="912" spans="1:31"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row>
    <row r="913" spans="1:31"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row>
    <row r="914" spans="1:31"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row>
    <row r="915" spans="1:31"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row>
    <row r="916" spans="1:31"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row>
    <row r="917" spans="1:31"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row>
    <row r="918" spans="1:31"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row>
    <row r="919" spans="1:31"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row>
    <row r="920" spans="1:31"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row>
    <row r="921" spans="1:3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row>
    <row r="922" spans="1:31"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row>
    <row r="923" spans="1:31"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row>
    <row r="924" spans="1:31"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row>
    <row r="925" spans="1:31"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row>
    <row r="926" spans="1:31"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row>
    <row r="927" spans="1:31"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row>
    <row r="928" spans="1:31"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row>
    <row r="929" spans="1:31"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row>
    <row r="930" spans="1:31"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row>
    <row r="931" spans="1: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row>
    <row r="932" spans="1:31"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row>
    <row r="933" spans="1:31"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row>
    <row r="934" spans="1:31"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row>
    <row r="935" spans="1:31"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row>
    <row r="936" spans="1:31"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row>
    <row r="937" spans="1:31"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row>
    <row r="938" spans="1:31"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row>
    <row r="939" spans="1:31"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row>
    <row r="940" spans="1:31"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row>
    <row r="941" spans="1:3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row>
    <row r="942" spans="1:31"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row>
    <row r="943" spans="1:31"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row>
    <row r="944" spans="1:31"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row>
    <row r="945" spans="1:31"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row>
    <row r="946" spans="1:31"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row>
    <row r="947" spans="1:31"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row>
    <row r="948" spans="1:31"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row>
    <row r="949" spans="1:31"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row>
    <row r="950" spans="1:31"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row>
    <row r="951" spans="1:3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row>
    <row r="952" spans="1:31"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row>
    <row r="953" spans="1:31"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row>
    <row r="954" spans="1:31"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row>
    <row r="955" spans="1:31"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row>
    <row r="956" spans="1:31"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row>
    <row r="957" spans="1:31"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row>
    <row r="958" spans="1:31"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row>
    <row r="959" spans="1:31"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row>
    <row r="960" spans="1:31"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row>
    <row r="961" spans="1:3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row>
    <row r="962" spans="1:31"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row>
    <row r="963" spans="1:31"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row>
    <row r="964" spans="1:31"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row>
    <row r="965" spans="1:31"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row>
    <row r="966" spans="1:31"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row>
    <row r="967" spans="1:31"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row>
    <row r="968" spans="1:31"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row>
    <row r="969" spans="1:31"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row>
    <row r="970" spans="1:31"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row>
    <row r="971" spans="1:3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row>
    <row r="972" spans="1:31"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row>
    <row r="973" spans="1:31"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row>
    <row r="974" spans="1:31"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row>
    <row r="975" spans="1:31"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row>
    <row r="976" spans="1:31"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row>
    <row r="977" spans="1:31"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row>
    <row r="978" spans="1:31"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row>
    <row r="979" spans="1:31"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row>
    <row r="980" spans="1:31"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row>
    <row r="981" spans="1:3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row>
    <row r="982" spans="1:31"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row>
    <row r="983" spans="1:31"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row>
    <row r="984" spans="1:31"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row>
    <row r="985" spans="1:31"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row>
    <row r="986" spans="1:31"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row>
    <row r="987" spans="1:31"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row>
    <row r="988" spans="1:31"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row>
  </sheetData>
  <mergeCells count="23">
    <mergeCell ref="A15:D15"/>
    <mergeCell ref="E15:O15"/>
    <mergeCell ref="A16:D16"/>
    <mergeCell ref="E16:O16"/>
    <mergeCell ref="A1:M4"/>
    <mergeCell ref="N3:O4"/>
    <mergeCell ref="A10:D10"/>
    <mergeCell ref="E10:O10"/>
    <mergeCell ref="A13:B13"/>
    <mergeCell ref="A14:D14"/>
    <mergeCell ref="E14:O14"/>
    <mergeCell ref="A7:D7"/>
    <mergeCell ref="E7:O7"/>
    <mergeCell ref="A8:D8"/>
    <mergeCell ref="E8:O8"/>
    <mergeCell ref="A9:D9"/>
    <mergeCell ref="G9:O9"/>
    <mergeCell ref="N1:O1"/>
    <mergeCell ref="N2:O2"/>
    <mergeCell ref="A5:B5"/>
    <mergeCell ref="C5:O5"/>
    <mergeCell ref="A6:D6"/>
    <mergeCell ref="E6:O6"/>
  </mergeCells>
  <dataValidations count="1">
    <dataValidation type="list" allowBlank="1" showErrorMessage="1" sqref="C12" xr:uid="{00000000-0002-0000-0000-000000000000}">
      <formula1>$Q$1:$Q$7</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B8CB-0092-4DC9-B776-DCBF9A4DCC2F}">
  <dimension ref="A1:G9"/>
  <sheetViews>
    <sheetView topLeftCell="D1" zoomScale="130" zoomScaleNormal="130" workbookViewId="0">
      <selection activeCell="F2" sqref="F2"/>
    </sheetView>
  </sheetViews>
  <sheetFormatPr baseColWidth="10" defaultRowHeight="15"/>
  <cols>
    <col min="1" max="1" width="19.5703125" customWidth="1"/>
    <col min="2" max="2" width="16.7109375" customWidth="1"/>
    <col min="3" max="3" width="25.42578125" customWidth="1"/>
    <col min="4" max="5" width="18.85546875" customWidth="1"/>
    <col min="6" max="6" width="17.7109375" customWidth="1"/>
    <col min="7" max="7" width="59.7109375" customWidth="1"/>
    <col min="8" max="8" width="10.140625" customWidth="1"/>
  </cols>
  <sheetData>
    <row r="1" spans="1:7" ht="42.75" customHeight="1" thickBot="1">
      <c r="A1" s="75" t="s">
        <v>54</v>
      </c>
      <c r="B1" s="76" t="s">
        <v>55</v>
      </c>
      <c r="C1" s="76" t="s">
        <v>61</v>
      </c>
      <c r="D1" s="76" t="s">
        <v>56</v>
      </c>
      <c r="E1" s="76" t="s">
        <v>57</v>
      </c>
      <c r="F1" s="76" t="s">
        <v>58</v>
      </c>
      <c r="G1" s="76" t="s">
        <v>59</v>
      </c>
    </row>
    <row r="2" spans="1:7" ht="166.5" customHeight="1" thickBot="1">
      <c r="A2" s="74" t="s">
        <v>63</v>
      </c>
      <c r="B2" s="71" t="s">
        <v>60</v>
      </c>
      <c r="C2" s="78">
        <v>11340000</v>
      </c>
      <c r="D2" s="71" t="s">
        <v>60</v>
      </c>
      <c r="E2" s="77" t="s">
        <v>60</v>
      </c>
      <c r="F2" s="77" t="s">
        <v>60</v>
      </c>
      <c r="G2" s="23" t="s">
        <v>66</v>
      </c>
    </row>
    <row r="3" spans="1:7" ht="224.25" customHeight="1" thickBot="1">
      <c r="A3" s="19" t="s">
        <v>50</v>
      </c>
      <c r="B3" s="79">
        <f>100%/3</f>
        <v>0.33333333333333331</v>
      </c>
      <c r="C3" s="73">
        <f>C6*B3</f>
        <v>15120000</v>
      </c>
      <c r="D3" s="71">
        <v>0.5</v>
      </c>
      <c r="E3" s="73">
        <f>D3*C2</f>
        <v>5670000</v>
      </c>
      <c r="F3" s="82">
        <f>C3-E3</f>
        <v>9450000</v>
      </c>
      <c r="G3" s="23" t="s">
        <v>65</v>
      </c>
    </row>
    <row r="4" spans="1:7" ht="207.75" customHeight="1" thickBot="1">
      <c r="A4" s="19" t="s">
        <v>53</v>
      </c>
      <c r="B4" s="79">
        <f>100%/3</f>
        <v>0.33333333333333331</v>
      </c>
      <c r="C4" s="73">
        <f>C6*B4</f>
        <v>15120000</v>
      </c>
      <c r="D4" s="71">
        <v>0.5</v>
      </c>
      <c r="E4" s="73">
        <f>C2*D4</f>
        <v>5670000</v>
      </c>
      <c r="F4" s="82">
        <f>C4-E4</f>
        <v>9450000</v>
      </c>
      <c r="G4" s="25" t="s">
        <v>67</v>
      </c>
    </row>
    <row r="5" spans="1:7" ht="261" customHeight="1" thickBot="1">
      <c r="A5" s="19" t="s">
        <v>64</v>
      </c>
      <c r="B5" s="79">
        <f>100%/3</f>
        <v>0.33333333333333331</v>
      </c>
      <c r="C5" s="73">
        <f>C6*B5</f>
        <v>15120000</v>
      </c>
      <c r="D5" s="27">
        <v>0</v>
      </c>
      <c r="E5" s="73"/>
      <c r="F5" s="81">
        <f>C5-E5</f>
        <v>15120000</v>
      </c>
      <c r="G5" s="26" t="s">
        <v>68</v>
      </c>
    </row>
    <row r="6" spans="1:7" ht="31.5" customHeight="1" thickBot="1">
      <c r="A6" s="20" t="s">
        <v>51</v>
      </c>
      <c r="B6" s="85">
        <f>SUM(B3:B5)</f>
        <v>1</v>
      </c>
      <c r="C6" s="72">
        <v>45360000</v>
      </c>
      <c r="D6" s="21">
        <v>1</v>
      </c>
      <c r="E6" s="21"/>
      <c r="F6" s="80">
        <f>SUM(F3:F5)</f>
        <v>34020000</v>
      </c>
      <c r="G6" s="22"/>
    </row>
    <row r="7" spans="1:7" ht="15.75" thickBot="1">
      <c r="F7" s="83">
        <f>F6+C2</f>
        <v>45360000</v>
      </c>
      <c r="G7" s="84" t="s">
        <v>62</v>
      </c>
    </row>
    <row r="9" spans="1:7">
      <c r="C9"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FORMA DE PAGO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2022-01-12T20:50:00Z</dcterms:created>
  <dcterms:modified xsi:type="dcterms:W3CDTF">2023-05-02T05:00:21Z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